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imple" sheetId="1" r:id="rId1"/>
    <sheet name="Série parallèle" sheetId="2" r:id="rId2"/>
    <sheet name="Compliqué" sheetId="3" r:id="rId3"/>
  </sheets>
  <definedNames/>
  <calcPr fullCalcOnLoad="1"/>
</workbook>
</file>

<file path=xl/sharedStrings.xml><?xml version="1.0" encoding="utf-8"?>
<sst xmlns="http://schemas.openxmlformats.org/spreadsheetml/2006/main" count="117" uniqueCount="35">
  <si>
    <t xml:space="preserve">Atténuateur G5 simple </t>
  </si>
  <si>
    <t>Position 1</t>
  </si>
  <si>
    <t>Impédance HP</t>
  </si>
  <si>
    <t>Ohms</t>
  </si>
  <si>
    <t>Puissance de l'ampli</t>
  </si>
  <si>
    <t>Watts</t>
  </si>
  <si>
    <t>Puissance souhaitée</t>
  </si>
  <si>
    <t>Puissance à dissiper</t>
  </si>
  <si>
    <t>R1</t>
  </si>
  <si>
    <t>R2</t>
  </si>
  <si>
    <t>I</t>
  </si>
  <si>
    <t>Ampères</t>
  </si>
  <si>
    <t>U1</t>
  </si>
  <si>
    <t>Volts</t>
  </si>
  <si>
    <t>I HP</t>
  </si>
  <si>
    <t>U2</t>
  </si>
  <si>
    <t>I R2</t>
  </si>
  <si>
    <t>Nbre de résistance en //</t>
  </si>
  <si>
    <t>Puiss.</t>
  </si>
  <si>
    <t xml:space="preserve">R2 </t>
  </si>
  <si>
    <t>La puissance souhaitée en position 1 doit être supérieure à la position 2</t>
  </si>
  <si>
    <t>R1 a</t>
  </si>
  <si>
    <t>R1 b</t>
  </si>
  <si>
    <t>R2 a</t>
  </si>
  <si>
    <t>R2 b</t>
  </si>
  <si>
    <t>Position 2</t>
  </si>
  <si>
    <t>Différence R1</t>
  </si>
  <si>
    <t>Différence R2</t>
  </si>
  <si>
    <t>R3</t>
  </si>
  <si>
    <t>I R1</t>
  </si>
  <si>
    <t>U R1</t>
  </si>
  <si>
    <t>U R2</t>
  </si>
  <si>
    <t>U R3</t>
  </si>
  <si>
    <t>I R3</t>
  </si>
  <si>
    <t>I Transfo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</si>
</sst>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0.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3" fontId="0" fillId="3" borderId="3" xfId="15" applyFill="1" applyBorder="1" applyAlignment="1">
      <alignment/>
    </xf>
    <xf numFmtId="0" fontId="0" fillId="2" borderId="3" xfId="0" applyFill="1" applyBorder="1" applyAlignment="1">
      <alignment/>
    </xf>
    <xf numFmtId="43" fontId="0" fillId="2" borderId="0" xfId="15" applyFill="1" applyBorder="1" applyAlignment="1">
      <alignment/>
    </xf>
    <xf numFmtId="43" fontId="0" fillId="4" borderId="3" xfId="15" applyFill="1" applyBorder="1" applyAlignment="1">
      <alignment/>
    </xf>
    <xf numFmtId="43" fontId="0" fillId="4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5" xfId="0" applyFill="1" applyBorder="1" applyAlignment="1">
      <alignment/>
    </xf>
    <xf numFmtId="43" fontId="0" fillId="2" borderId="6" xfId="15" applyFill="1" applyBorder="1" applyAlignment="1">
      <alignment/>
    </xf>
    <xf numFmtId="0" fontId="0" fillId="2" borderId="6" xfId="0" applyFill="1" applyBorder="1" applyAlignment="1">
      <alignment/>
    </xf>
    <xf numFmtId="43" fontId="0" fillId="2" borderId="7" xfId="15" applyFill="1" applyBorder="1" applyAlignment="1">
      <alignment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2" xfId="0" applyNumberFormat="1" applyBorder="1" applyAlignment="1">
      <alignment/>
    </xf>
    <xf numFmtId="43" fontId="0" fillId="0" borderId="4" xfId="0" applyNumberFormat="1" applyBorder="1" applyAlignment="1">
      <alignment/>
    </xf>
    <xf numFmtId="0" fontId="0" fillId="0" borderId="13" xfId="0" applyBorder="1" applyAlignment="1">
      <alignment horizontal="center"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5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0" fillId="3" borderId="3" xfId="15" applyFill="1" applyBorder="1" applyAlignment="1">
      <alignment/>
    </xf>
    <xf numFmtId="43" fontId="0" fillId="0" borderId="12" xfId="15" applyFill="1" applyBorder="1" applyAlignment="1">
      <alignment/>
    </xf>
    <xf numFmtId="43" fontId="0" fillId="0" borderId="3" xfId="15" applyFill="1" applyBorder="1" applyAlignment="1">
      <alignment/>
    </xf>
    <xf numFmtId="0" fontId="0" fillId="0" borderId="4" xfId="0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20" xfId="15" applyFill="1" applyBorder="1" applyAlignment="1">
      <alignment/>
    </xf>
    <xf numFmtId="0" fontId="0" fillId="0" borderId="15" xfId="0" applyFill="1" applyBorder="1" applyAlignment="1">
      <alignment/>
    </xf>
    <xf numFmtId="43" fontId="0" fillId="2" borderId="0" xfId="15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4" borderId="3" xfId="15" applyFill="1" applyBorder="1" applyAlignment="1">
      <alignment/>
    </xf>
    <xf numFmtId="43" fontId="0" fillId="2" borderId="1" xfId="15" applyFill="1" applyBorder="1" applyAlignment="1">
      <alignment/>
    </xf>
    <xf numFmtId="43" fontId="0" fillId="2" borderId="6" xfId="15" applyFill="1" applyBorder="1" applyAlignment="1">
      <alignment/>
    </xf>
    <xf numFmtId="43" fontId="0" fillId="2" borderId="7" xfId="15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7" borderId="3" xfId="0" applyFill="1" applyBorder="1" applyAlignment="1">
      <alignment/>
    </xf>
    <xf numFmtId="43" fontId="0" fillId="3" borderId="3" xfId="15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2" xfId="0" applyBorder="1" applyAlignment="1">
      <alignment horizontal="left"/>
    </xf>
    <xf numFmtId="0" fontId="0" fillId="7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3" fontId="0" fillId="0" borderId="0" xfId="15" applyBorder="1" applyAlignment="1">
      <alignment/>
    </xf>
    <xf numFmtId="0" fontId="0" fillId="0" borderId="5" xfId="0" applyFill="1" applyBorder="1" applyAlignment="1">
      <alignment horizontal="left"/>
    </xf>
    <xf numFmtId="43" fontId="0" fillId="0" borderId="6" xfId="15" applyFill="1" applyBorder="1" applyAlignment="1">
      <alignment/>
    </xf>
    <xf numFmtId="43" fontId="0" fillId="0" borderId="6" xfId="15" applyBorder="1" applyAlignment="1">
      <alignment/>
    </xf>
    <xf numFmtId="0" fontId="0" fillId="7" borderId="2" xfId="0" applyFill="1" applyBorder="1" applyAlignment="1">
      <alignment/>
    </xf>
    <xf numFmtId="43" fontId="0" fillId="7" borderId="0" xfId="15" applyFill="1" applyBorder="1" applyAlignment="1">
      <alignment/>
    </xf>
    <xf numFmtId="0" fontId="0" fillId="7" borderId="0" xfId="0" applyFill="1" applyBorder="1" applyAlignment="1">
      <alignment/>
    </xf>
    <xf numFmtId="43" fontId="0" fillId="7" borderId="0" xfId="15" applyFill="1" applyBorder="1" applyAlignment="1">
      <alignment/>
    </xf>
    <xf numFmtId="0" fontId="1" fillId="8" borderId="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20</xdr:row>
      <xdr:rowOff>19050</xdr:rowOff>
    </xdr:from>
    <xdr:to>
      <xdr:col>3</xdr:col>
      <xdr:colOff>742950</xdr:colOff>
      <xdr:row>28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86125"/>
          <a:ext cx="28194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16</xdr:row>
      <xdr:rowOff>47625</xdr:rowOff>
    </xdr:from>
    <xdr:to>
      <xdr:col>3</xdr:col>
      <xdr:colOff>247650</xdr:colOff>
      <xdr:row>27</xdr:row>
      <xdr:rowOff>152400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47950"/>
          <a:ext cx="3000375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28575</xdr:rowOff>
    </xdr:from>
    <xdr:to>
      <xdr:col>4</xdr:col>
      <xdr:colOff>752475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8575"/>
          <a:ext cx="162877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361950</xdr:colOff>
      <xdr:row>20</xdr:row>
      <xdr:rowOff>28575</xdr:rowOff>
    </xdr:from>
    <xdr:to>
      <xdr:col>4</xdr:col>
      <xdr:colOff>752475</xdr:colOff>
      <xdr:row>26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990850"/>
          <a:ext cx="162877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152400</xdr:colOff>
      <xdr:row>5</xdr:row>
      <xdr:rowOff>85725</xdr:rowOff>
    </xdr:from>
    <xdr:to>
      <xdr:col>10</xdr:col>
      <xdr:colOff>666750</xdr:colOff>
      <xdr:row>19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923925"/>
          <a:ext cx="37147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5.8515625" style="0" customWidth="1"/>
  </cols>
  <sheetData>
    <row r="1" spans="1:5" ht="12.75">
      <c r="A1" s="86" t="s">
        <v>0</v>
      </c>
      <c r="B1" s="87"/>
      <c r="C1" s="87"/>
      <c r="D1" s="87"/>
      <c r="E1" s="88"/>
    </row>
    <row r="2" spans="1:5" ht="12.75">
      <c r="A2" s="24"/>
      <c r="B2" s="1"/>
      <c r="C2" s="1"/>
      <c r="D2" s="1"/>
      <c r="E2" s="2"/>
    </row>
    <row r="3" spans="1:5" ht="12.75">
      <c r="A3" s="3"/>
      <c r="B3" s="1"/>
      <c r="C3" s="1"/>
      <c r="D3" s="1"/>
      <c r="E3" s="2"/>
    </row>
    <row r="4" spans="1:5" ht="12.75">
      <c r="A4" s="3" t="s">
        <v>2</v>
      </c>
      <c r="B4" s="4">
        <v>8</v>
      </c>
      <c r="C4" s="5" t="s">
        <v>3</v>
      </c>
      <c r="D4" s="1"/>
      <c r="E4" s="2"/>
    </row>
    <row r="5" spans="1:5" ht="12.75">
      <c r="A5" s="3" t="s">
        <v>4</v>
      </c>
      <c r="B5" s="4">
        <v>6</v>
      </c>
      <c r="C5" s="5" t="s">
        <v>5</v>
      </c>
      <c r="D5" s="1"/>
      <c r="E5" s="2"/>
    </row>
    <row r="6" spans="1:5" ht="12.75">
      <c r="A6" s="3" t="s">
        <v>6</v>
      </c>
      <c r="B6" s="4">
        <v>0.68</v>
      </c>
      <c r="C6" s="5" t="s">
        <v>5</v>
      </c>
      <c r="D6" s="1"/>
      <c r="E6" s="2"/>
    </row>
    <row r="7" spans="1:5" ht="12.75">
      <c r="A7" s="73"/>
      <c r="B7" s="74"/>
      <c r="C7" s="75"/>
      <c r="D7" s="78" t="s">
        <v>7</v>
      </c>
      <c r="E7" s="79"/>
    </row>
    <row r="8" spans="1:5" ht="12.75">
      <c r="A8" s="3" t="s">
        <v>8</v>
      </c>
      <c r="B8" s="7">
        <f>B4*(1-SQRT((B6/B5)))</f>
        <v>5.306798683103446</v>
      </c>
      <c r="C8" s="5" t="s">
        <v>3</v>
      </c>
      <c r="D8" s="8">
        <f>$B$11*B12</f>
        <v>3.980099012327584</v>
      </c>
      <c r="E8" s="9" t="s">
        <v>5</v>
      </c>
    </row>
    <row r="9" spans="1:5" ht="12.75">
      <c r="A9" s="3" t="s">
        <v>9</v>
      </c>
      <c r="B9" s="7">
        <f>B4/(SQRT(B5/B6)-1)</f>
        <v>4.060001485221679</v>
      </c>
      <c r="C9" s="5" t="s">
        <v>3</v>
      </c>
      <c r="D9" s="8">
        <f>B13*E13</f>
        <v>1.339900987672416</v>
      </c>
      <c r="E9" s="9" t="s">
        <v>5</v>
      </c>
    </row>
    <row r="10" spans="1:5" ht="12.75">
      <c r="A10" s="3"/>
      <c r="B10" s="1"/>
      <c r="C10" s="1"/>
      <c r="D10" s="1"/>
      <c r="E10" s="2"/>
    </row>
    <row r="11" spans="1:5" ht="12.75">
      <c r="A11" s="3" t="s">
        <v>10</v>
      </c>
      <c r="B11" s="6">
        <f>SQRT(B5/B4)</f>
        <v>0.8660254037844386</v>
      </c>
      <c r="C11" s="1" t="s">
        <v>11</v>
      </c>
      <c r="D11" s="1"/>
      <c r="E11" s="2"/>
    </row>
    <row r="12" spans="1:5" ht="12.75">
      <c r="A12" s="3" t="s">
        <v>30</v>
      </c>
      <c r="B12" s="6">
        <f>B11*B8</f>
        <v>4.595822472337389</v>
      </c>
      <c r="C12" s="1" t="s">
        <v>13</v>
      </c>
      <c r="D12" s="1" t="s">
        <v>14</v>
      </c>
      <c r="E12" s="10">
        <f>SQRT(B6/B4)</f>
        <v>0.29154759474226505</v>
      </c>
    </row>
    <row r="13" spans="1:5" ht="13.5" thickBot="1">
      <c r="A13" s="11" t="s">
        <v>31</v>
      </c>
      <c r="B13" s="12">
        <f>B9*E13</f>
        <v>2.332380757938121</v>
      </c>
      <c r="C13" s="13" t="s">
        <v>13</v>
      </c>
      <c r="D13" s="13" t="s">
        <v>16</v>
      </c>
      <c r="E13" s="14">
        <f>B11-E12</f>
        <v>0.5744778090421736</v>
      </c>
    </row>
    <row r="14" ht="13.5" thickBot="1"/>
    <row r="15" spans="1:5" ht="12.75">
      <c r="A15" s="15" t="s">
        <v>17</v>
      </c>
      <c r="B15" s="16" t="s">
        <v>8</v>
      </c>
      <c r="C15" s="17" t="s">
        <v>18</v>
      </c>
      <c r="D15" s="16" t="s">
        <v>19</v>
      </c>
      <c r="E15" s="17" t="s">
        <v>18</v>
      </c>
    </row>
    <row r="16" spans="1:5" ht="12.75">
      <c r="A16" s="18">
        <v>4</v>
      </c>
      <c r="B16" s="19">
        <f>$B$8*A16</f>
        <v>21.227194732413786</v>
      </c>
      <c r="C16" s="20">
        <f>$D$8/A16</f>
        <v>0.995024753081896</v>
      </c>
      <c r="D16" s="19">
        <f>$B$9*A16</f>
        <v>16.240005940886714</v>
      </c>
      <c r="E16" s="20">
        <f>$D$9/A16</f>
        <v>0.334975246918104</v>
      </c>
    </row>
    <row r="17" spans="1:5" ht="12.75">
      <c r="A17" s="18">
        <v>3</v>
      </c>
      <c r="B17" s="19">
        <f>$B$8*A17</f>
        <v>15.92039604931034</v>
      </c>
      <c r="C17" s="20">
        <f>$D$8/A17</f>
        <v>1.3266996707758614</v>
      </c>
      <c r="D17" s="19">
        <f>$B$9*A17</f>
        <v>12.180004455665035</v>
      </c>
      <c r="E17" s="20">
        <f>$D$9/A17</f>
        <v>0.446633662557472</v>
      </c>
    </row>
    <row r="18" spans="1:5" ht="12.75">
      <c r="A18" s="18">
        <v>2</v>
      </c>
      <c r="B18" s="19">
        <f>$B$8*A18</f>
        <v>10.613597366206893</v>
      </c>
      <c r="C18" s="20">
        <f>$D$8/A18</f>
        <v>1.990049506163792</v>
      </c>
      <c r="D18" s="19">
        <f>$B$9*A18</f>
        <v>8.120002970443357</v>
      </c>
      <c r="E18" s="20">
        <f>$D$9/A18</f>
        <v>0.669950493836208</v>
      </c>
    </row>
    <row r="19" spans="1:5" ht="13.5" thickBot="1">
      <c r="A19" s="21">
        <v>1</v>
      </c>
      <c r="B19" s="22">
        <f>$B$8*A19</f>
        <v>5.306798683103446</v>
      </c>
      <c r="C19" s="23">
        <f>$D$8/A19</f>
        <v>3.980099012327584</v>
      </c>
      <c r="D19" s="22">
        <f>$B$9*A19</f>
        <v>4.060001485221679</v>
      </c>
      <c r="E19" s="23">
        <f>$D$9/A19</f>
        <v>1.339900987672416</v>
      </c>
    </row>
  </sheetData>
  <sheetProtection sheet="1" objects="1" scenarios="1"/>
  <protectedRanges>
    <protectedRange sqref="B4:B6" name="Plage1"/>
  </protectedRanges>
  <mergeCells count="2">
    <mergeCell ref="A1:E1"/>
    <mergeCell ref="D7:E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0" sqref="D10"/>
    </sheetView>
  </sheetViews>
  <sheetFormatPr defaultColWidth="11.421875" defaultRowHeight="12.75"/>
  <cols>
    <col min="1" max="1" width="26.421875" style="0" customWidth="1"/>
    <col min="2" max="2" width="11.00390625" style="0" customWidth="1"/>
    <col min="3" max="3" width="9.57421875" style="0" customWidth="1"/>
    <col min="4" max="4" width="12.00390625" style="0" customWidth="1"/>
    <col min="5" max="5" width="13.7109375" style="0" customWidth="1"/>
    <col min="6" max="7" width="9.140625" style="0" customWidth="1"/>
    <col min="8" max="8" width="21.8515625" style="0" customWidth="1"/>
    <col min="9" max="16384" width="9.140625" style="0" customWidth="1"/>
  </cols>
  <sheetData>
    <row r="1" spans="1:6" ht="12.75">
      <c r="A1" s="86" t="s">
        <v>0</v>
      </c>
      <c r="B1" s="87"/>
      <c r="C1" s="87"/>
      <c r="D1" s="87"/>
      <c r="E1" s="88"/>
      <c r="F1" s="29"/>
    </row>
    <row r="2" spans="1:6" ht="12.75">
      <c r="A2" s="24"/>
      <c r="B2" s="29"/>
      <c r="C2" s="29"/>
      <c r="D2" s="29"/>
      <c r="E2" s="64"/>
      <c r="F2" s="29"/>
    </row>
    <row r="3" spans="1:6" ht="12.75">
      <c r="A3" s="24"/>
      <c r="B3" s="29"/>
      <c r="C3" s="29"/>
      <c r="D3" s="29"/>
      <c r="E3" s="64"/>
      <c r="F3" s="29"/>
    </row>
    <row r="4" spans="1:6" ht="12.75">
      <c r="A4" s="65" t="s">
        <v>2</v>
      </c>
      <c r="B4" s="4">
        <v>8</v>
      </c>
      <c r="C4" s="60" t="s">
        <v>3</v>
      </c>
      <c r="D4" s="60"/>
      <c r="E4" s="51"/>
      <c r="F4" s="29"/>
    </row>
    <row r="5" spans="1:7" ht="12.75">
      <c r="A5" s="65" t="s">
        <v>4</v>
      </c>
      <c r="B5" s="63">
        <v>8</v>
      </c>
      <c r="C5" s="60" t="s">
        <v>5</v>
      </c>
      <c r="D5" s="60"/>
      <c r="E5" s="51"/>
      <c r="F5" s="29"/>
      <c r="G5" s="53"/>
    </row>
    <row r="6" spans="1:7" ht="12.75">
      <c r="A6" s="65" t="s">
        <v>6</v>
      </c>
      <c r="B6" s="4">
        <v>2</v>
      </c>
      <c r="C6" s="60" t="s">
        <v>5</v>
      </c>
      <c r="D6" s="60"/>
      <c r="E6" s="51"/>
      <c r="F6" s="29"/>
      <c r="G6" s="53"/>
    </row>
    <row r="7" spans="1:7" ht="12.75">
      <c r="A7" s="66"/>
      <c r="B7" s="62"/>
      <c r="C7" s="62"/>
      <c r="D7" s="83" t="s">
        <v>7</v>
      </c>
      <c r="E7" s="84"/>
      <c r="F7" s="29"/>
      <c r="G7" s="53"/>
    </row>
    <row r="8" spans="1:7" ht="12.75">
      <c r="A8" s="67" t="s">
        <v>8</v>
      </c>
      <c r="B8" s="7">
        <f>B4*(1-SQRT((B6/B5)))*2</f>
        <v>8</v>
      </c>
      <c r="C8" s="60" t="s">
        <v>3</v>
      </c>
      <c r="D8" s="7">
        <f>B13*D12</f>
        <v>2</v>
      </c>
      <c r="E8" s="51" t="s">
        <v>5</v>
      </c>
      <c r="F8" s="25"/>
      <c r="G8" s="61"/>
    </row>
    <row r="9" spans="1:7" ht="12.75">
      <c r="A9" s="67" t="s">
        <v>9</v>
      </c>
      <c r="B9" s="7">
        <f>B8</f>
        <v>8</v>
      </c>
      <c r="C9" s="60" t="s">
        <v>3</v>
      </c>
      <c r="D9" s="7">
        <f>B14*D13</f>
        <v>2</v>
      </c>
      <c r="E9" s="51" t="s">
        <v>5</v>
      </c>
      <c r="F9" s="25"/>
      <c r="G9" s="61"/>
    </row>
    <row r="10" spans="1:7" ht="12.75">
      <c r="A10" s="67" t="s">
        <v>28</v>
      </c>
      <c r="B10" s="7">
        <f>B4/(SQRT(B5/B6)-1)</f>
        <v>8</v>
      </c>
      <c r="C10" s="60" t="s">
        <v>3</v>
      </c>
      <c r="D10" s="7">
        <f>B15*D14</f>
        <v>2</v>
      </c>
      <c r="E10" s="51" t="s">
        <v>5</v>
      </c>
      <c r="F10" s="25"/>
      <c r="G10" s="61"/>
    </row>
    <row r="11" spans="1:7" ht="12.75">
      <c r="A11" s="52"/>
      <c r="B11" s="53"/>
      <c r="C11" s="53"/>
      <c r="D11" s="53"/>
      <c r="E11" s="54"/>
      <c r="F11" s="29"/>
      <c r="G11" s="53"/>
    </row>
    <row r="12" spans="1:7" ht="12.75">
      <c r="A12" s="68" t="s">
        <v>34</v>
      </c>
      <c r="B12" s="69">
        <f>SQRT(B5/B4)</f>
        <v>1</v>
      </c>
      <c r="C12" s="53" t="s">
        <v>29</v>
      </c>
      <c r="D12" s="69">
        <f>B12/2</f>
        <v>0.5</v>
      </c>
      <c r="E12" s="54"/>
      <c r="F12" s="29"/>
      <c r="G12" s="53"/>
    </row>
    <row r="13" spans="1:7" ht="12.75">
      <c r="A13" s="68" t="s">
        <v>30</v>
      </c>
      <c r="B13" s="69">
        <f>B8*D12</f>
        <v>4</v>
      </c>
      <c r="C13" s="53" t="s">
        <v>16</v>
      </c>
      <c r="D13" s="69">
        <f>B12/2</f>
        <v>0.5</v>
      </c>
      <c r="E13" s="54"/>
      <c r="F13" s="29"/>
      <c r="G13" s="53"/>
    </row>
    <row r="14" spans="1:7" ht="12.75">
      <c r="A14" s="68" t="s">
        <v>31</v>
      </c>
      <c r="B14" s="69">
        <f>B9*D13</f>
        <v>4</v>
      </c>
      <c r="C14" s="53" t="s">
        <v>33</v>
      </c>
      <c r="D14" s="69">
        <f>B12-D15</f>
        <v>0.5</v>
      </c>
      <c r="E14" s="54"/>
      <c r="F14" s="29"/>
      <c r="G14" s="53"/>
    </row>
    <row r="15" spans="1:7" ht="13.5" thickBot="1">
      <c r="A15" s="70" t="s">
        <v>32</v>
      </c>
      <c r="B15" s="71">
        <f>B10*D14</f>
        <v>4</v>
      </c>
      <c r="C15" s="58" t="s">
        <v>14</v>
      </c>
      <c r="D15" s="72">
        <f>SQRT(B6/B4)</f>
        <v>0.5</v>
      </c>
      <c r="E15" s="59"/>
      <c r="F15" s="29"/>
      <c r="G15" s="53"/>
    </row>
    <row r="16" spans="1:7" ht="12.75">
      <c r="A16" s="29"/>
      <c r="B16" s="29"/>
      <c r="C16" s="57"/>
      <c r="D16" s="29"/>
      <c r="E16" s="29"/>
      <c r="F16" s="29"/>
      <c r="G16" s="53"/>
    </row>
  </sheetData>
  <sheetProtection sheet="1" objects="1" scenarios="1"/>
  <protectedRanges>
    <protectedRange sqref="B4:B6" name="Plage2"/>
  </protectedRanges>
  <mergeCells count="2">
    <mergeCell ref="A1:E1"/>
    <mergeCell ref="D7:E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86" zoomScaleNormal="86" workbookViewId="0" topLeftCell="A1">
      <selection activeCell="B4" sqref="B4"/>
    </sheetView>
  </sheetViews>
  <sheetFormatPr defaultColWidth="11.421875" defaultRowHeight="12.75"/>
  <cols>
    <col min="1" max="1" width="22.7109375" style="0" customWidth="1"/>
    <col min="4" max="4" width="18.57421875" style="0" customWidth="1"/>
    <col min="6" max="6" width="1.57421875" style="45" customWidth="1"/>
    <col min="8" max="8" width="12.8515625" style="0" customWidth="1"/>
    <col min="9" max="9" width="12.28125" style="0" bestFit="1" customWidth="1"/>
  </cols>
  <sheetData>
    <row r="1" spans="1:11" ht="13.5" thickBot="1">
      <c r="A1" s="80" t="s">
        <v>0</v>
      </c>
      <c r="B1" s="81"/>
      <c r="C1" s="81"/>
      <c r="D1" s="81"/>
      <c r="E1" s="82"/>
      <c r="F1" s="25"/>
      <c r="G1" s="26" t="s">
        <v>20</v>
      </c>
      <c r="H1" s="27"/>
      <c r="I1" s="27"/>
      <c r="J1" s="27"/>
      <c r="K1" s="28"/>
    </row>
    <row r="2" spans="1:6" ht="13.5" thickBot="1">
      <c r="A2" s="77" t="s">
        <v>1</v>
      </c>
      <c r="B2" s="1"/>
      <c r="C2" s="1"/>
      <c r="D2" s="1"/>
      <c r="E2" s="2"/>
      <c r="F2" s="29"/>
    </row>
    <row r="3" spans="1:11" ht="12.75">
      <c r="A3" s="3"/>
      <c r="B3" s="1"/>
      <c r="C3" s="1"/>
      <c r="D3" s="1"/>
      <c r="E3" s="2"/>
      <c r="F3" s="29"/>
      <c r="G3" s="16" t="s">
        <v>21</v>
      </c>
      <c r="H3" s="30" t="s">
        <v>22</v>
      </c>
      <c r="I3" s="30" t="s">
        <v>23</v>
      </c>
      <c r="J3" s="30" t="s">
        <v>24</v>
      </c>
      <c r="K3" s="31"/>
    </row>
    <row r="4" spans="1:11" ht="12.75">
      <c r="A4" s="3" t="s">
        <v>2</v>
      </c>
      <c r="B4" s="32">
        <v>8</v>
      </c>
      <c r="C4" s="5" t="s">
        <v>3</v>
      </c>
      <c r="D4" s="1"/>
      <c r="E4" s="2"/>
      <c r="F4" s="29"/>
      <c r="G4" s="33">
        <f>B8</f>
        <v>3.6182195399586714</v>
      </c>
      <c r="H4" s="34">
        <f>H31</f>
        <v>1.8519583319066246</v>
      </c>
      <c r="I4" s="34">
        <f>B29</f>
        <v>3.6998023645941145</v>
      </c>
      <c r="J4" s="34">
        <f>I31</f>
        <v>5.988455435464925</v>
      </c>
      <c r="K4" s="35" t="s">
        <v>3</v>
      </c>
    </row>
    <row r="5" spans="1:11" ht="13.5" thickBot="1">
      <c r="A5" s="3" t="s">
        <v>4</v>
      </c>
      <c r="B5" s="32">
        <v>10</v>
      </c>
      <c r="C5" s="5" t="s">
        <v>5</v>
      </c>
      <c r="D5" s="1"/>
      <c r="E5" s="2"/>
      <c r="F5" s="29"/>
      <c r="G5" s="36">
        <f>D8</f>
        <v>4.52277442494834</v>
      </c>
      <c r="H5" s="37">
        <f>(H4*B11)*B11</f>
        <v>2.314947914883281</v>
      </c>
      <c r="I5" s="37">
        <f>D29</f>
        <v>3.1622776601683795</v>
      </c>
      <c r="J5" s="37">
        <f>(J4*E13)*E13</f>
        <v>1.5312097660840986</v>
      </c>
      <c r="K5" s="38" t="s">
        <v>5</v>
      </c>
    </row>
    <row r="6" spans="1:6" ht="12.75">
      <c r="A6" s="3" t="s">
        <v>6</v>
      </c>
      <c r="B6" s="32">
        <v>3</v>
      </c>
      <c r="C6" s="5" t="s">
        <v>5</v>
      </c>
      <c r="D6" s="1"/>
      <c r="E6" s="2"/>
      <c r="F6" s="29"/>
    </row>
    <row r="7" spans="1:6" ht="12.75">
      <c r="A7" s="73"/>
      <c r="B7" s="76"/>
      <c r="C7" s="75"/>
      <c r="D7" s="78" t="s">
        <v>7</v>
      </c>
      <c r="E7" s="79"/>
      <c r="F7" s="40"/>
    </row>
    <row r="8" spans="1:6" ht="12.75">
      <c r="A8" s="3" t="s">
        <v>8</v>
      </c>
      <c r="B8" s="41">
        <f>B4*(1-SQRT((B6/B5)))</f>
        <v>3.6182195399586714</v>
      </c>
      <c r="C8" s="5" t="s">
        <v>3</v>
      </c>
      <c r="D8" s="8">
        <f>$B$11*B12</f>
        <v>4.52277442494834</v>
      </c>
      <c r="E8" s="9" t="s">
        <v>5</v>
      </c>
      <c r="F8" s="29"/>
    </row>
    <row r="9" spans="1:6" ht="12.75">
      <c r="A9" s="3" t="s">
        <v>9</v>
      </c>
      <c r="B9" s="41">
        <f>B4/(SQRT(B5/B6)-1)</f>
        <v>9.68825780005904</v>
      </c>
      <c r="C9" s="5" t="s">
        <v>3</v>
      </c>
      <c r="D9" s="8">
        <f>B13*E13</f>
        <v>2.477225575051662</v>
      </c>
      <c r="E9" s="9" t="s">
        <v>5</v>
      </c>
      <c r="F9" s="29"/>
    </row>
    <row r="10" spans="1:6" ht="3.75" customHeight="1">
      <c r="A10" s="3"/>
      <c r="B10" s="1"/>
      <c r="C10" s="1"/>
      <c r="D10" s="1"/>
      <c r="E10" s="2"/>
      <c r="F10" s="29"/>
    </row>
    <row r="11" spans="1:6" ht="12.75">
      <c r="A11" s="3" t="s">
        <v>10</v>
      </c>
      <c r="B11" s="39">
        <f>SQRT(B5/B4)</f>
        <v>1.118033988749895</v>
      </c>
      <c r="C11" s="1" t="s">
        <v>11</v>
      </c>
      <c r="D11" s="1"/>
      <c r="E11" s="2"/>
      <c r="F11" s="29"/>
    </row>
    <row r="12" spans="1:6" ht="12.75">
      <c r="A12" s="3" t="s">
        <v>12</v>
      </c>
      <c r="B12" s="39">
        <f>B11*B8</f>
        <v>4.0452924244328035</v>
      </c>
      <c r="C12" s="1" t="s">
        <v>13</v>
      </c>
      <c r="D12" s="1" t="s">
        <v>14</v>
      </c>
      <c r="E12" s="42">
        <f>SQRT(B6/B4)</f>
        <v>0.6123724356957945</v>
      </c>
      <c r="F12" s="29"/>
    </row>
    <row r="13" spans="1:6" ht="13.5" thickBot="1">
      <c r="A13" s="11" t="s">
        <v>15</v>
      </c>
      <c r="B13" s="43">
        <f>B9*E13</f>
        <v>4.898979485566357</v>
      </c>
      <c r="C13" s="13" t="s">
        <v>13</v>
      </c>
      <c r="D13" s="13" t="s">
        <v>16</v>
      </c>
      <c r="E13" s="44">
        <f>B11-E12</f>
        <v>0.5056615530541004</v>
      </c>
      <c r="F13" s="29"/>
    </row>
    <row r="14" ht="3" customHeight="1" thickBot="1"/>
    <row r="15" spans="1:13" ht="12.75">
      <c r="A15" s="15" t="s">
        <v>17</v>
      </c>
      <c r="B15" s="16" t="s">
        <v>8</v>
      </c>
      <c r="C15" s="17" t="s">
        <v>18</v>
      </c>
      <c r="D15" s="16" t="s">
        <v>19</v>
      </c>
      <c r="E15" s="17" t="s">
        <v>18</v>
      </c>
      <c r="F15" s="25"/>
      <c r="G15" s="29"/>
      <c r="H15" s="46"/>
      <c r="I15" s="46"/>
      <c r="J15" s="29"/>
      <c r="K15" s="29"/>
      <c r="L15" s="29"/>
      <c r="M15" s="29"/>
    </row>
    <row r="16" spans="1:13" ht="12.75">
      <c r="A16" s="18">
        <v>4</v>
      </c>
      <c r="B16" s="19">
        <f>$B$8*A16</f>
        <v>14.472878159834686</v>
      </c>
      <c r="C16" s="20">
        <f>$D$8/A16</f>
        <v>1.130693606237085</v>
      </c>
      <c r="D16" s="19">
        <f>$B$9*A16</f>
        <v>38.75303120023616</v>
      </c>
      <c r="E16" s="20">
        <f>$D$9/A16</f>
        <v>0.6193063937629155</v>
      </c>
      <c r="F16" s="46"/>
      <c r="G16" s="29"/>
      <c r="H16" s="46"/>
      <c r="I16" s="46"/>
      <c r="J16" s="29"/>
      <c r="K16" s="29"/>
      <c r="L16" s="29"/>
      <c r="M16" s="29"/>
    </row>
    <row r="17" spans="1:13" ht="12.75">
      <c r="A17" s="18">
        <v>3</v>
      </c>
      <c r="B17" s="19">
        <f>$B$8*A17</f>
        <v>10.854658619876014</v>
      </c>
      <c r="C17" s="20">
        <f>$D$8/A17</f>
        <v>1.50759147498278</v>
      </c>
      <c r="D17" s="19">
        <f>$B$9*A17</f>
        <v>29.064773400177117</v>
      </c>
      <c r="E17" s="20">
        <f>$D$9/A17</f>
        <v>0.825741858350554</v>
      </c>
      <c r="F17" s="46"/>
      <c r="G17" s="29"/>
      <c r="H17" s="46"/>
      <c r="I17" s="46"/>
      <c r="J17" s="29"/>
      <c r="K17" s="29"/>
      <c r="L17" s="29"/>
      <c r="M17" s="29"/>
    </row>
    <row r="18" spans="1:13" ht="12.75">
      <c r="A18" s="18">
        <v>2</v>
      </c>
      <c r="B18" s="19">
        <f>$B$8*A18</f>
        <v>7.236439079917343</v>
      </c>
      <c r="C18" s="20">
        <f>$D$8/A18</f>
        <v>2.26138721247417</v>
      </c>
      <c r="D18" s="19">
        <f>$B$9*A18</f>
        <v>19.37651560011808</v>
      </c>
      <c r="E18" s="20">
        <f>$D$9/A18</f>
        <v>1.238612787525831</v>
      </c>
      <c r="F18" s="46"/>
      <c r="G18" s="29"/>
      <c r="H18" s="46"/>
      <c r="I18" s="46"/>
      <c r="J18" s="29"/>
      <c r="K18" s="29"/>
      <c r="L18" s="29"/>
      <c r="M18" s="29"/>
    </row>
    <row r="19" spans="1:13" ht="13.5" thickBot="1">
      <c r="A19" s="21">
        <v>1</v>
      </c>
      <c r="B19" s="22">
        <f>$B$8*A19</f>
        <v>3.6182195399586714</v>
      </c>
      <c r="C19" s="23">
        <f>$D$8/A19</f>
        <v>4.52277442494834</v>
      </c>
      <c r="D19" s="22">
        <f>$B$9*A19</f>
        <v>9.68825780005904</v>
      </c>
      <c r="E19" s="23">
        <f>$D$9/A19</f>
        <v>2.477225575051662</v>
      </c>
      <c r="F19" s="46"/>
      <c r="G19" s="29"/>
      <c r="H19" s="46"/>
      <c r="I19" s="46"/>
      <c r="J19" s="29"/>
      <c r="K19" s="29"/>
      <c r="L19" s="29"/>
      <c r="M19" s="29"/>
    </row>
    <row r="20" spans="7:13" ht="6" customHeight="1" thickBot="1">
      <c r="G20" s="29"/>
      <c r="H20" s="29"/>
      <c r="I20" s="29"/>
      <c r="J20" s="29"/>
      <c r="K20" s="29"/>
      <c r="L20" s="29"/>
      <c r="M20" s="29"/>
    </row>
    <row r="21" spans="1:13" ht="12.75">
      <c r="A21" s="80" t="s">
        <v>0</v>
      </c>
      <c r="B21" s="81"/>
      <c r="C21" s="81"/>
      <c r="D21" s="81"/>
      <c r="E21" s="82"/>
      <c r="F21" s="25"/>
      <c r="G21" s="47"/>
      <c r="H21" s="47"/>
      <c r="I21" s="47"/>
      <c r="J21" s="47"/>
      <c r="K21" s="25"/>
      <c r="L21" s="25"/>
      <c r="M21" s="25"/>
    </row>
    <row r="22" spans="1:11" ht="12.75">
      <c r="A22" s="77" t="s">
        <v>25</v>
      </c>
      <c r="B22" s="1"/>
      <c r="C22" s="1"/>
      <c r="D22" s="1"/>
      <c r="E22" s="2"/>
      <c r="F22" s="29"/>
      <c r="G22" s="29"/>
      <c r="H22" s="40"/>
      <c r="I22" s="40"/>
      <c r="J22" s="40"/>
      <c r="K22" s="46"/>
    </row>
    <row r="23" spans="1:11" ht="12.75">
      <c r="A23" s="3"/>
      <c r="B23" s="1"/>
      <c r="C23" s="1"/>
      <c r="D23" s="1"/>
      <c r="E23" s="2"/>
      <c r="F23" s="29"/>
      <c r="G23" s="29"/>
      <c r="H23" s="29"/>
      <c r="I23" s="29"/>
      <c r="J23" s="29"/>
      <c r="K23" s="46"/>
    </row>
    <row r="24" spans="1:11" ht="12.75">
      <c r="A24" s="3" t="s">
        <v>2</v>
      </c>
      <c r="B24" s="41">
        <f>B4</f>
        <v>8</v>
      </c>
      <c r="C24" s="5" t="s">
        <v>3</v>
      </c>
      <c r="D24" s="1"/>
      <c r="E24" s="2"/>
      <c r="F24" s="29"/>
      <c r="G24" s="29"/>
      <c r="H24" s="29"/>
      <c r="I24" s="29"/>
      <c r="J24" s="29"/>
      <c r="K24" s="46"/>
    </row>
    <row r="25" spans="1:13" ht="12.75">
      <c r="A25" s="3" t="s">
        <v>4</v>
      </c>
      <c r="B25" s="41">
        <f>B5</f>
        <v>10</v>
      </c>
      <c r="C25" s="5" t="s">
        <v>5</v>
      </c>
      <c r="D25" s="1"/>
      <c r="E25" s="2"/>
      <c r="F25" s="29"/>
      <c r="G25" s="29"/>
      <c r="H25" s="29"/>
      <c r="I25" s="29"/>
      <c r="J25" s="29"/>
      <c r="K25" s="46"/>
      <c r="L25" s="46"/>
      <c r="M25" s="46"/>
    </row>
    <row r="26" spans="1:13" ht="12.75">
      <c r="A26" s="3" t="s">
        <v>6</v>
      </c>
      <c r="B26" s="32">
        <v>1</v>
      </c>
      <c r="C26" s="5" t="s">
        <v>5</v>
      </c>
      <c r="D26" s="1"/>
      <c r="E26" s="2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73"/>
      <c r="B27" s="76"/>
      <c r="C27" s="75"/>
      <c r="D27" s="78" t="s">
        <v>7</v>
      </c>
      <c r="E27" s="79"/>
      <c r="F27" s="40"/>
      <c r="G27" s="29"/>
      <c r="H27" s="46"/>
      <c r="I27" s="46"/>
      <c r="J27" s="46"/>
      <c r="K27" s="29"/>
      <c r="L27" s="29"/>
      <c r="M27" s="29"/>
    </row>
    <row r="28" spans="1:13" ht="13.5" thickBot="1">
      <c r="A28" s="3" t="s">
        <v>8</v>
      </c>
      <c r="B28" s="41">
        <f>B24*(1-SQRT((B26/B25)))</f>
        <v>5.470177871865296</v>
      </c>
      <c r="C28" s="5" t="s">
        <v>3</v>
      </c>
      <c r="D28" s="8">
        <f>$B$31*B32</f>
        <v>6.837722339831621</v>
      </c>
      <c r="E28" s="9" t="s">
        <v>5</v>
      </c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3" t="s">
        <v>9</v>
      </c>
      <c r="B29" s="41">
        <f>B24/(SQRT(B25/B26)-1)</f>
        <v>3.6998023645941145</v>
      </c>
      <c r="C29" s="5" t="s">
        <v>3</v>
      </c>
      <c r="D29" s="8">
        <f>B33*E33</f>
        <v>3.1622776601683795</v>
      </c>
      <c r="E29" s="9" t="s">
        <v>5</v>
      </c>
      <c r="F29" s="29"/>
      <c r="H29" s="48" t="s">
        <v>26</v>
      </c>
      <c r="I29" s="49" t="s">
        <v>27</v>
      </c>
      <c r="J29" s="29"/>
      <c r="K29" s="29"/>
      <c r="L29" s="29"/>
      <c r="M29" s="29"/>
    </row>
    <row r="30" spans="1:13" ht="5.25" customHeight="1">
      <c r="A30" s="3"/>
      <c r="B30" s="1"/>
      <c r="C30" s="1"/>
      <c r="D30" s="1"/>
      <c r="E30" s="2"/>
      <c r="F30" s="29"/>
      <c r="H30" s="50"/>
      <c r="I30" s="51"/>
      <c r="J30" s="29"/>
      <c r="K30" s="29"/>
      <c r="L30" s="29"/>
      <c r="M30" s="29"/>
    </row>
    <row r="31" spans="1:13" ht="13.5" thickBot="1">
      <c r="A31" s="3" t="s">
        <v>10</v>
      </c>
      <c r="B31" s="39">
        <f>SQRT(B25/B24)</f>
        <v>1.118033988749895</v>
      </c>
      <c r="C31" s="1" t="s">
        <v>11</v>
      </c>
      <c r="D31" s="1"/>
      <c r="E31" s="2"/>
      <c r="F31" s="29"/>
      <c r="H31" s="22">
        <f>B28-B8</f>
        <v>1.8519583319066246</v>
      </c>
      <c r="I31" s="23">
        <f>B9-B29</f>
        <v>5.988455435464925</v>
      </c>
      <c r="L31" s="29"/>
      <c r="M31" s="29"/>
    </row>
    <row r="32" spans="1:13" ht="12.75">
      <c r="A32" s="3" t="s">
        <v>12</v>
      </c>
      <c r="B32" s="39">
        <f>B31*B28</f>
        <v>6.1158447852529685</v>
      </c>
      <c r="C32" s="1" t="s">
        <v>13</v>
      </c>
      <c r="D32" s="1" t="s">
        <v>14</v>
      </c>
      <c r="E32" s="42">
        <f>SQRT(B26/B24)</f>
        <v>0.3535533905932738</v>
      </c>
      <c r="F32" s="29"/>
      <c r="L32" s="85"/>
      <c r="M32" s="85"/>
    </row>
    <row r="33" spans="1:13" ht="13.5" thickBot="1">
      <c r="A33" s="11" t="s">
        <v>15</v>
      </c>
      <c r="B33" s="43">
        <f>B31*B29</f>
        <v>4.136504795273451</v>
      </c>
      <c r="C33" s="13" t="s">
        <v>13</v>
      </c>
      <c r="D33" s="13" t="s">
        <v>16</v>
      </c>
      <c r="E33" s="44">
        <f>B31-E32</f>
        <v>0.7644805981566212</v>
      </c>
      <c r="F33" s="29"/>
      <c r="L33" s="85"/>
      <c r="M33" s="85"/>
    </row>
    <row r="34" spans="1:13" ht="3" customHeight="1" thickBot="1">
      <c r="A34" s="52"/>
      <c r="B34" s="53"/>
      <c r="C34" s="53"/>
      <c r="D34" s="53"/>
      <c r="E34" s="54"/>
      <c r="G34" s="29"/>
      <c r="H34" s="29"/>
      <c r="I34" s="29"/>
      <c r="J34" s="29"/>
      <c r="K34" s="29"/>
      <c r="L34" s="29"/>
      <c r="M34" s="29"/>
    </row>
    <row r="35" spans="1:13" ht="12.75">
      <c r="A35" s="15" t="s">
        <v>17</v>
      </c>
      <c r="B35" s="16" t="s">
        <v>8</v>
      </c>
      <c r="C35" s="17" t="s">
        <v>18</v>
      </c>
      <c r="D35" s="16" t="s">
        <v>19</v>
      </c>
      <c r="E35" s="17" t="s">
        <v>18</v>
      </c>
      <c r="F35" s="25"/>
      <c r="K35" s="55"/>
      <c r="L35" s="29"/>
      <c r="M35" s="29"/>
    </row>
    <row r="36" spans="1:13" ht="12.75">
      <c r="A36" s="18">
        <v>4</v>
      </c>
      <c r="B36" s="19">
        <f>$B$28*A36</f>
        <v>21.880711487461184</v>
      </c>
      <c r="C36" s="20">
        <f>$D$28/A36</f>
        <v>1.7094305849579052</v>
      </c>
      <c r="D36" s="19">
        <f>$B$29*A36</f>
        <v>14.799209458376458</v>
      </c>
      <c r="E36" s="20">
        <f>$D$29/A36</f>
        <v>0.7905694150420949</v>
      </c>
      <c r="F36" s="46"/>
      <c r="K36" s="53"/>
      <c r="L36" s="56"/>
      <c r="M36" s="29"/>
    </row>
    <row r="37" spans="1:13" ht="12.75">
      <c r="A37" s="18">
        <v>3</v>
      </c>
      <c r="B37" s="19">
        <f>$B$28*A37</f>
        <v>16.410533615595888</v>
      </c>
      <c r="C37" s="20">
        <f>$D$28/A37</f>
        <v>2.2792407799438736</v>
      </c>
      <c r="D37" s="19">
        <f>$B$29*A37</f>
        <v>11.099407093782343</v>
      </c>
      <c r="E37" s="20">
        <f>$D$29/A37</f>
        <v>1.0540925533894598</v>
      </c>
      <c r="F37" s="46"/>
      <c r="K37" s="29"/>
      <c r="L37" s="29"/>
      <c r="M37" s="29"/>
    </row>
    <row r="38" spans="1:13" ht="12.75">
      <c r="A38" s="18">
        <v>2</v>
      </c>
      <c r="B38" s="19">
        <f>$B$28*A38</f>
        <v>10.940355743730592</v>
      </c>
      <c r="C38" s="20">
        <f>$D$28/A38</f>
        <v>3.4188611699158105</v>
      </c>
      <c r="D38" s="19">
        <f>$B$29*A38</f>
        <v>7.399604729188229</v>
      </c>
      <c r="E38" s="20">
        <f>$D$29/A38</f>
        <v>1.5811388300841898</v>
      </c>
      <c r="F38" s="46"/>
      <c r="K38" s="29"/>
      <c r="L38" s="29"/>
      <c r="M38" s="29"/>
    </row>
    <row r="39" spans="1:13" ht="13.5" thickBot="1">
      <c r="A39" s="21">
        <v>1</v>
      </c>
      <c r="B39" s="22">
        <f>$B$28*A39</f>
        <v>5.470177871865296</v>
      </c>
      <c r="C39" s="23">
        <f>$D$28/A39</f>
        <v>6.837722339831621</v>
      </c>
      <c r="D39" s="22">
        <f>$B$29*A39</f>
        <v>3.6998023645941145</v>
      </c>
      <c r="E39" s="23">
        <f>$D$29/A39</f>
        <v>3.1622776601683795</v>
      </c>
      <c r="F39" s="46"/>
      <c r="K39" s="29"/>
      <c r="L39" s="29"/>
      <c r="M39" s="29"/>
    </row>
    <row r="40" ht="12.75">
      <c r="K40" s="53"/>
    </row>
  </sheetData>
  <sheetProtection sheet="1" objects="1" scenarios="1"/>
  <protectedRanges>
    <protectedRange sqref="B4:B6 B26" name="Plage1"/>
  </protectedRanges>
  <mergeCells count="6">
    <mergeCell ref="A1:E1"/>
    <mergeCell ref="D7:E7"/>
    <mergeCell ref="L33:M33"/>
    <mergeCell ref="A21:E21"/>
    <mergeCell ref="D27:E27"/>
    <mergeCell ref="L32:M3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m&amp;m's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McColson</dc:creator>
  <cp:keywords/>
  <dc:description/>
  <cp:lastModifiedBy>McColson</cp:lastModifiedBy>
  <dcterms:created xsi:type="dcterms:W3CDTF">2004-04-05T17:11:37Z</dcterms:created>
  <dcterms:modified xsi:type="dcterms:W3CDTF">2004-04-09T16:40:51Z</dcterms:modified>
  <cp:category/>
  <cp:version/>
  <cp:contentType/>
  <cp:contentStatus/>
</cp:coreProperties>
</file>