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euil1" sheetId="1" r:id="rId1"/>
  </sheets>
  <definedNames>
    <definedName name="multi">'Feuil1'!$K$11:$L$20</definedName>
  </definedNames>
  <calcPr fullCalcOnLoad="1"/>
</workbook>
</file>

<file path=xl/sharedStrings.xml><?xml version="1.0" encoding="utf-8"?>
<sst xmlns="http://schemas.openxmlformats.org/spreadsheetml/2006/main" count="75" uniqueCount="56">
  <si>
    <t>Valeur</t>
  </si>
  <si>
    <t>pF</t>
  </si>
  <si>
    <t>nF</t>
  </si>
  <si>
    <t>µF</t>
  </si>
  <si>
    <t>Conversion Valeur des Condensateurs</t>
  </si>
  <si>
    <t>TOLERANCE</t>
  </si>
  <si>
    <t>Lettre</t>
  </si>
  <si>
    <t>Tolérance C &gt; à 10pF</t>
  </si>
  <si>
    <t>Tolérance C &lt; à 10pF</t>
  </si>
  <si>
    <t>B</t>
  </si>
  <si>
    <t>C</t>
  </si>
  <si>
    <t>D</t>
  </si>
  <si>
    <t>F</t>
  </si>
  <si>
    <t>G</t>
  </si>
  <si>
    <t>H</t>
  </si>
  <si>
    <t>J</t>
  </si>
  <si>
    <t>K</t>
  </si>
  <si>
    <t>M</t>
  </si>
  <si>
    <t>R</t>
  </si>
  <si>
    <t>S</t>
  </si>
  <si>
    <t>Z</t>
  </si>
  <si>
    <t>+/- 0.1 pF</t>
  </si>
  <si>
    <t>+/- 0.25 pF</t>
  </si>
  <si>
    <t>+/- 1 pF</t>
  </si>
  <si>
    <t>+/- 0.5%</t>
  </si>
  <si>
    <t>+/- 1%</t>
  </si>
  <si>
    <t>+/- 2 pF</t>
  </si>
  <si>
    <t>+/- 2%</t>
  </si>
  <si>
    <t>+/- 5 %</t>
  </si>
  <si>
    <t>+/- 10%</t>
  </si>
  <si>
    <t>+/- 20%</t>
  </si>
  <si>
    <t>(+ 30 / - 20) %</t>
  </si>
  <si>
    <t>(+ 50 / - 20) %</t>
  </si>
  <si>
    <t>(+ 80 / -20) %</t>
  </si>
  <si>
    <t>Montage</t>
  </si>
  <si>
    <t>En parallèle</t>
  </si>
  <si>
    <t>C1</t>
  </si>
  <si>
    <t>C2</t>
  </si>
  <si>
    <t>C résultant</t>
  </si>
  <si>
    <t>En série</t>
  </si>
  <si>
    <t>CODE Condensateur normalisé</t>
  </si>
  <si>
    <t>Entrez la valeur</t>
  </si>
  <si>
    <t>La lettre</t>
  </si>
  <si>
    <t>Résultat</t>
  </si>
  <si>
    <t>2 premiers</t>
  </si>
  <si>
    <t>chiffre</t>
  </si>
  <si>
    <t>Dernier</t>
  </si>
  <si>
    <t>Tolérance</t>
  </si>
  <si>
    <t>+/- 0.5 pF</t>
  </si>
  <si>
    <t>+/- 2,5%</t>
  </si>
  <si>
    <t>-</t>
  </si>
  <si>
    <t>Valeur multiplicatirice</t>
  </si>
  <si>
    <t>non utilisé</t>
  </si>
  <si>
    <t>!!!!! ATTENTION !!!!!
Entrez vos données dans les cadres vert dont les chiffres sont en rouge uniquement sinon les formules seront perdues.</t>
  </si>
  <si>
    <t>chiffres</t>
  </si>
  <si>
    <t>M. COLSON 2004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</si>
</sst>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#,##0.000000_ ;\-#,##0.000000\ "/>
    <numFmt numFmtId="168" formatCode="#,##0.0000000_ ;\-#,##0.0000000\ "/>
    <numFmt numFmtId="169" formatCode="#,##0.00000_ ;\-#,##0.00000\ "/>
    <numFmt numFmtId="170" formatCode="#,##0.0000_ ;\-#,##0.0000\ "/>
    <numFmt numFmtId="171" formatCode="#,##0.000_ ;\-#,##0.000\ "/>
    <numFmt numFmtId="172" formatCode="#,##0.00_ ;\-#,##0.00\ "/>
    <numFmt numFmtId="173" formatCode="#,##0.0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i/>
      <sz val="14"/>
      <name val="Cooper Black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4" borderId="2" xfId="0" applyFill="1" applyBorder="1" applyAlignment="1">
      <alignment/>
    </xf>
    <xf numFmtId="43" fontId="0" fillId="4" borderId="2" xfId="15" applyFill="1" applyBorder="1" applyAlignment="1">
      <alignment horizontal="center" vertical="center"/>
    </xf>
    <xf numFmtId="43" fontId="0" fillId="4" borderId="2" xfId="15" applyFont="1" applyFill="1" applyBorder="1" applyAlignment="1">
      <alignment horizontal="center" vertical="center"/>
    </xf>
    <xf numFmtId="166" fontId="0" fillId="4" borderId="2" xfId="15" applyNumberFormat="1" applyFill="1" applyBorder="1" applyAlignment="1">
      <alignment horizontal="center" vertical="center"/>
    </xf>
    <xf numFmtId="165" fontId="0" fillId="4" borderId="5" xfId="15" applyNumberFormat="1" applyFill="1" applyBorder="1" applyAlignment="1">
      <alignment horizontal="center" vertical="center"/>
    </xf>
    <xf numFmtId="43" fontId="3" fillId="4" borderId="2" xfId="15" applyFont="1" applyFill="1" applyBorder="1" applyAlignment="1">
      <alignment/>
    </xf>
    <xf numFmtId="43" fontId="3" fillId="4" borderId="5" xfId="15" applyFont="1" applyFill="1" applyBorder="1" applyAlignment="1">
      <alignment/>
    </xf>
    <xf numFmtId="43" fontId="2" fillId="2" borderId="4" xfId="15" applyFont="1" applyFill="1" applyBorder="1" applyAlignment="1">
      <alignment/>
    </xf>
    <xf numFmtId="43" fontId="2" fillId="2" borderId="1" xfId="15" applyFont="1" applyFill="1" applyBorder="1" applyAlignment="1">
      <alignment/>
    </xf>
    <xf numFmtId="43" fontId="2" fillId="2" borderId="8" xfId="15" applyFont="1" applyFill="1" applyBorder="1" applyAlignment="1">
      <alignment/>
    </xf>
    <xf numFmtId="43" fontId="2" fillId="2" borderId="3" xfId="15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8" xfId="0" applyFill="1" applyBorder="1" applyAlignment="1">
      <alignment/>
    </xf>
    <xf numFmtId="173" fontId="0" fillId="3" borderId="19" xfId="15" applyNumberFormat="1" applyFont="1" applyFill="1" applyBorder="1" applyAlignment="1">
      <alignment horizontal="center"/>
    </xf>
    <xf numFmtId="173" fontId="0" fillId="3" borderId="20" xfId="15" applyNumberFormat="1" applyFont="1" applyFill="1" applyBorder="1" applyAlignment="1">
      <alignment horizontal="center"/>
    </xf>
    <xf numFmtId="173" fontId="0" fillId="3" borderId="21" xfId="15" applyNumberFormat="1" applyFont="1" applyFill="1" applyBorder="1" applyAlignment="1">
      <alignment horizontal="center"/>
    </xf>
    <xf numFmtId="173" fontId="0" fillId="4" borderId="19" xfId="15" applyNumberFormat="1" applyFill="1" applyBorder="1" applyAlignment="1">
      <alignment horizontal="center"/>
    </xf>
    <xf numFmtId="173" fontId="0" fillId="4" borderId="20" xfId="15" applyNumberFormat="1" applyFill="1" applyBorder="1" applyAlignment="1">
      <alignment horizontal="center"/>
    </xf>
    <xf numFmtId="173" fontId="0" fillId="4" borderId="21" xfId="15" applyNumberFormat="1" applyFill="1" applyBorder="1" applyAlignment="1">
      <alignment horizontal="center"/>
    </xf>
    <xf numFmtId="0" fontId="0" fillId="4" borderId="22" xfId="15" applyNumberFormat="1" applyFont="1" applyFill="1" applyBorder="1" applyAlignment="1">
      <alignment horizontal="center"/>
    </xf>
    <xf numFmtId="0" fontId="0" fillId="4" borderId="23" xfId="15" applyNumberFormat="1" applyFill="1" applyBorder="1" applyAlignment="1">
      <alignment horizontal="center"/>
    </xf>
    <xf numFmtId="0" fontId="0" fillId="4" borderId="24" xfId="15" applyNumberFormat="1" applyFill="1" applyBorder="1" applyAlignment="1">
      <alignment horizont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4" borderId="19" xfId="15" applyNumberFormat="1" applyFill="1" applyBorder="1" applyAlignment="1">
      <alignment horizontal="center"/>
    </xf>
    <xf numFmtId="0" fontId="0" fillId="4" borderId="27" xfId="15" applyNumberForma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J7" sqref="J7"/>
    </sheetView>
  </sheetViews>
  <sheetFormatPr defaultColWidth="11.421875" defaultRowHeight="12.75"/>
  <cols>
    <col min="1" max="6" width="11.140625" style="5" customWidth="1"/>
    <col min="7" max="7" width="1.421875" style="5" customWidth="1"/>
    <col min="8" max="11" width="11.140625" style="5" customWidth="1"/>
    <col min="12" max="12" width="14.421875" style="5" customWidth="1"/>
    <col min="13" max="16384" width="11.140625" style="5" customWidth="1"/>
  </cols>
  <sheetData>
    <row r="1" spans="1:12" ht="12.75">
      <c r="A1" s="62" t="s">
        <v>4</v>
      </c>
      <c r="B1" s="63"/>
      <c r="C1" s="63"/>
      <c r="D1" s="63"/>
      <c r="E1" s="63"/>
      <c r="F1" s="64"/>
      <c r="G1" s="38"/>
      <c r="H1" s="62" t="s">
        <v>34</v>
      </c>
      <c r="I1" s="63"/>
      <c r="J1" s="64"/>
      <c r="K1" s="19" t="s">
        <v>53</v>
      </c>
      <c r="L1" s="20"/>
    </row>
    <row r="2" spans="1:12" ht="12.75">
      <c r="A2" s="88"/>
      <c r="B2" s="89"/>
      <c r="C2" s="90"/>
      <c r="D2" s="2" t="s">
        <v>1</v>
      </c>
      <c r="E2" s="2" t="s">
        <v>2</v>
      </c>
      <c r="F2" s="3" t="s">
        <v>3</v>
      </c>
      <c r="G2" s="39"/>
      <c r="H2" s="72" t="s">
        <v>35</v>
      </c>
      <c r="I2" s="73"/>
      <c r="J2" s="74"/>
      <c r="K2" s="21"/>
      <c r="L2" s="57"/>
    </row>
    <row r="3" spans="1:12" ht="12.75">
      <c r="A3" s="85" t="s">
        <v>0</v>
      </c>
      <c r="B3" s="1">
        <v>10</v>
      </c>
      <c r="C3" s="8" t="s">
        <v>1</v>
      </c>
      <c r="D3" s="11">
        <f>B3</f>
        <v>10</v>
      </c>
      <c r="E3" s="11">
        <f>B3/1000</f>
        <v>0.01</v>
      </c>
      <c r="F3" s="12">
        <f>B3/1000000</f>
        <v>1E-05</v>
      </c>
      <c r="G3" s="39"/>
      <c r="H3" s="10" t="s">
        <v>36</v>
      </c>
      <c r="I3" s="6" t="s">
        <v>37</v>
      </c>
      <c r="J3" s="7" t="s">
        <v>38</v>
      </c>
      <c r="K3" s="21"/>
      <c r="L3" s="57"/>
    </row>
    <row r="4" spans="1:12" ht="12.75">
      <c r="A4" s="86"/>
      <c r="B4" s="1">
        <v>220</v>
      </c>
      <c r="C4" s="8" t="s">
        <v>2</v>
      </c>
      <c r="D4" s="11">
        <f>B4*1000</f>
        <v>220000</v>
      </c>
      <c r="E4" s="11">
        <f>B4</f>
        <v>220</v>
      </c>
      <c r="F4" s="12">
        <f>B4/1000</f>
        <v>0.22</v>
      </c>
      <c r="G4" s="39"/>
      <c r="H4" s="31">
        <v>1</v>
      </c>
      <c r="I4" s="32">
        <v>0.47</v>
      </c>
      <c r="J4" s="29">
        <f>H4+I4</f>
        <v>1.47</v>
      </c>
      <c r="K4" s="21"/>
      <c r="L4" s="57"/>
    </row>
    <row r="5" spans="1:12" ht="13.5" thickBot="1">
      <c r="A5" s="87"/>
      <c r="B5" s="4">
        <v>0.47</v>
      </c>
      <c r="C5" s="9" t="s">
        <v>3</v>
      </c>
      <c r="D5" s="13">
        <f>B5*1000000</f>
        <v>470000</v>
      </c>
      <c r="E5" s="13">
        <f>B5*1000</f>
        <v>470</v>
      </c>
      <c r="F5" s="14">
        <f>B5</f>
        <v>0.47</v>
      </c>
      <c r="G5" s="39"/>
      <c r="H5" s="75" t="s">
        <v>39</v>
      </c>
      <c r="I5" s="76"/>
      <c r="J5" s="77"/>
      <c r="K5" s="21"/>
      <c r="L5" s="57"/>
    </row>
    <row r="6" spans="1:12" ht="13.5" thickBot="1">
      <c r="A6" s="40"/>
      <c r="B6" s="39"/>
      <c r="C6" s="39"/>
      <c r="D6" s="39"/>
      <c r="E6" s="39"/>
      <c r="F6" s="39"/>
      <c r="G6" s="39"/>
      <c r="H6" s="10" t="s">
        <v>36</v>
      </c>
      <c r="I6" s="6" t="s">
        <v>37</v>
      </c>
      <c r="J6" s="7" t="s">
        <v>38</v>
      </c>
      <c r="K6" s="21"/>
      <c r="L6" s="57"/>
    </row>
    <row r="7" spans="1:12" ht="13.5" thickBot="1">
      <c r="A7" s="62" t="s">
        <v>5</v>
      </c>
      <c r="B7" s="63"/>
      <c r="C7" s="63"/>
      <c r="D7" s="63"/>
      <c r="E7" s="63"/>
      <c r="F7" s="64"/>
      <c r="G7" s="39"/>
      <c r="H7" s="33">
        <v>2.2</v>
      </c>
      <c r="I7" s="34">
        <v>1</v>
      </c>
      <c r="J7" s="30">
        <f>(H7*I7)/(H7+I7)</f>
        <v>0.6875</v>
      </c>
      <c r="K7" s="58"/>
      <c r="L7" s="59"/>
    </row>
    <row r="8" spans="1:12" ht="13.5" thickBot="1">
      <c r="A8" s="84" t="s">
        <v>6</v>
      </c>
      <c r="B8" s="82"/>
      <c r="C8" s="82" t="s">
        <v>8</v>
      </c>
      <c r="D8" s="82"/>
      <c r="E8" s="82" t="s">
        <v>7</v>
      </c>
      <c r="F8" s="83"/>
      <c r="G8" s="39"/>
      <c r="H8" s="39"/>
      <c r="I8" s="39"/>
      <c r="J8" s="39"/>
      <c r="K8" s="39"/>
      <c r="L8" s="41"/>
    </row>
    <row r="9" spans="1:12" ht="12.75">
      <c r="A9" s="78" t="s">
        <v>9</v>
      </c>
      <c r="B9" s="79"/>
      <c r="C9" s="68" t="s">
        <v>21</v>
      </c>
      <c r="D9" s="68"/>
      <c r="E9" s="68" t="s">
        <v>50</v>
      </c>
      <c r="F9" s="69"/>
      <c r="G9" s="39"/>
      <c r="H9" s="62" t="s">
        <v>40</v>
      </c>
      <c r="I9" s="63"/>
      <c r="J9" s="64"/>
      <c r="K9" s="51" t="s">
        <v>51</v>
      </c>
      <c r="L9" s="52"/>
    </row>
    <row r="10" spans="1:12" ht="12.75">
      <c r="A10" s="78" t="s">
        <v>10</v>
      </c>
      <c r="B10" s="79"/>
      <c r="C10" s="68" t="s">
        <v>22</v>
      </c>
      <c r="D10" s="68"/>
      <c r="E10" s="68" t="s">
        <v>50</v>
      </c>
      <c r="F10" s="69"/>
      <c r="G10" s="39"/>
      <c r="H10" s="91" t="s">
        <v>41</v>
      </c>
      <c r="I10" s="92"/>
      <c r="J10" s="93"/>
      <c r="K10" s="53"/>
      <c r="L10" s="54"/>
    </row>
    <row r="11" spans="1:12" ht="12.75">
      <c r="A11" s="78" t="s">
        <v>11</v>
      </c>
      <c r="B11" s="79"/>
      <c r="C11" s="68" t="s">
        <v>48</v>
      </c>
      <c r="D11" s="68"/>
      <c r="E11" s="68" t="s">
        <v>24</v>
      </c>
      <c r="F11" s="69"/>
      <c r="G11" s="39"/>
      <c r="H11" s="22" t="s">
        <v>44</v>
      </c>
      <c r="I11" s="15" t="s">
        <v>46</v>
      </c>
      <c r="J11" s="60" t="s">
        <v>42</v>
      </c>
      <c r="K11" s="17">
        <v>0</v>
      </c>
      <c r="L11" s="27">
        <v>1</v>
      </c>
    </row>
    <row r="12" spans="1:12" ht="12.75">
      <c r="A12" s="78" t="s">
        <v>12</v>
      </c>
      <c r="B12" s="79"/>
      <c r="C12" s="68" t="s">
        <v>23</v>
      </c>
      <c r="D12" s="68"/>
      <c r="E12" s="68" t="s">
        <v>25</v>
      </c>
      <c r="F12" s="69"/>
      <c r="G12" s="39"/>
      <c r="H12" s="23" t="s">
        <v>54</v>
      </c>
      <c r="I12" s="16" t="s">
        <v>45</v>
      </c>
      <c r="J12" s="61"/>
      <c r="K12" s="17">
        <v>1</v>
      </c>
      <c r="L12" s="27">
        <v>10</v>
      </c>
    </row>
    <row r="13" spans="1:12" ht="13.5" thickBot="1">
      <c r="A13" s="78" t="s">
        <v>13</v>
      </c>
      <c r="B13" s="79"/>
      <c r="C13" s="68" t="s">
        <v>26</v>
      </c>
      <c r="D13" s="68"/>
      <c r="E13" s="68" t="s">
        <v>27</v>
      </c>
      <c r="F13" s="69"/>
      <c r="G13" s="39"/>
      <c r="H13" s="35">
        <v>10</v>
      </c>
      <c r="I13" s="36">
        <v>8</v>
      </c>
      <c r="J13" s="37" t="s">
        <v>9</v>
      </c>
      <c r="K13" s="17">
        <v>2</v>
      </c>
      <c r="L13" s="27">
        <v>100</v>
      </c>
    </row>
    <row r="14" spans="1:12" ht="12.75">
      <c r="A14" s="78" t="s">
        <v>14</v>
      </c>
      <c r="B14" s="79"/>
      <c r="C14" s="68" t="s">
        <v>50</v>
      </c>
      <c r="D14" s="68"/>
      <c r="E14" s="68" t="s">
        <v>49</v>
      </c>
      <c r="F14" s="69"/>
      <c r="G14" s="39"/>
      <c r="H14" s="62" t="s">
        <v>43</v>
      </c>
      <c r="I14" s="63"/>
      <c r="J14" s="64"/>
      <c r="K14" s="17">
        <v>3</v>
      </c>
      <c r="L14" s="27">
        <v>1000</v>
      </c>
    </row>
    <row r="15" spans="1:12" ht="12.75">
      <c r="A15" s="78" t="s">
        <v>15</v>
      </c>
      <c r="B15" s="79"/>
      <c r="C15" s="68" t="s">
        <v>50</v>
      </c>
      <c r="D15" s="68"/>
      <c r="E15" s="68" t="s">
        <v>28</v>
      </c>
      <c r="F15" s="69"/>
      <c r="G15" s="39"/>
      <c r="H15" s="55">
        <f>H13*VLOOKUP(I13,multi,2)</f>
        <v>0.1</v>
      </c>
      <c r="I15" s="56"/>
      <c r="J15" s="24" t="s">
        <v>1</v>
      </c>
      <c r="K15" s="17">
        <v>4</v>
      </c>
      <c r="L15" s="27">
        <v>10000</v>
      </c>
    </row>
    <row r="16" spans="1:12" ht="12.75">
      <c r="A16" s="78" t="s">
        <v>16</v>
      </c>
      <c r="B16" s="79"/>
      <c r="C16" s="68" t="s">
        <v>50</v>
      </c>
      <c r="D16" s="68"/>
      <c r="E16" s="68" t="s">
        <v>29</v>
      </c>
      <c r="F16" s="69"/>
      <c r="G16" s="39"/>
      <c r="H16" s="55">
        <f>H15/1000</f>
        <v>0.0001</v>
      </c>
      <c r="I16" s="56"/>
      <c r="J16" s="24" t="s">
        <v>2</v>
      </c>
      <c r="K16" s="17">
        <v>5</v>
      </c>
      <c r="L16" s="27">
        <v>100000</v>
      </c>
    </row>
    <row r="17" spans="1:12" ht="12.75">
      <c r="A17" s="78" t="s">
        <v>17</v>
      </c>
      <c r="B17" s="79"/>
      <c r="C17" s="68" t="s">
        <v>50</v>
      </c>
      <c r="D17" s="68"/>
      <c r="E17" s="68" t="s">
        <v>30</v>
      </c>
      <c r="F17" s="69"/>
      <c r="G17" s="39"/>
      <c r="H17" s="55">
        <f>H16/1000</f>
        <v>1.0000000000000001E-07</v>
      </c>
      <c r="I17" s="56"/>
      <c r="J17" s="24" t="s">
        <v>3</v>
      </c>
      <c r="K17" s="17">
        <v>6</v>
      </c>
      <c r="L17" s="26" t="s">
        <v>52</v>
      </c>
    </row>
    <row r="18" spans="1:12" ht="12.75">
      <c r="A18" s="78" t="s">
        <v>18</v>
      </c>
      <c r="B18" s="79"/>
      <c r="C18" s="68" t="s">
        <v>50</v>
      </c>
      <c r="D18" s="68"/>
      <c r="E18" s="68" t="s">
        <v>31</v>
      </c>
      <c r="F18" s="69"/>
      <c r="G18" s="39"/>
      <c r="H18" s="42" t="s">
        <v>47</v>
      </c>
      <c r="I18" s="43"/>
      <c r="J18" s="44"/>
      <c r="K18" s="17">
        <v>7</v>
      </c>
      <c r="L18" s="26" t="s">
        <v>52</v>
      </c>
    </row>
    <row r="19" spans="1:12" ht="12.75">
      <c r="A19" s="78" t="s">
        <v>19</v>
      </c>
      <c r="B19" s="79"/>
      <c r="C19" s="68" t="s">
        <v>50</v>
      </c>
      <c r="D19" s="68"/>
      <c r="E19" s="68" t="s">
        <v>32</v>
      </c>
      <c r="F19" s="69"/>
      <c r="G19" s="39"/>
      <c r="H19" s="45" t="str">
        <f>IF(H15&lt;10,VLOOKUP(J13,A9:F20,3),"-")</f>
        <v>+/- 0.1 pF</v>
      </c>
      <c r="I19" s="46"/>
      <c r="J19" s="47"/>
      <c r="K19" s="17">
        <v>8</v>
      </c>
      <c r="L19" s="25">
        <v>0.01</v>
      </c>
    </row>
    <row r="20" spans="1:12" ht="13.5" thickBot="1">
      <c r="A20" s="80" t="s">
        <v>20</v>
      </c>
      <c r="B20" s="81"/>
      <c r="C20" s="70" t="s">
        <v>50</v>
      </c>
      <c r="D20" s="70"/>
      <c r="E20" s="70" t="s">
        <v>33</v>
      </c>
      <c r="F20" s="71"/>
      <c r="G20" s="39"/>
      <c r="H20" s="48" t="str">
        <f>IF(H15&gt;10,VLOOKUP(J13,A9:F20,5),"-")</f>
        <v>-</v>
      </c>
      <c r="I20" s="49"/>
      <c r="J20" s="50"/>
      <c r="K20" s="18">
        <v>9</v>
      </c>
      <c r="L20" s="28">
        <v>0.1</v>
      </c>
    </row>
    <row r="21" spans="1:12" ht="13.5" thickBot="1">
      <c r="A21" s="40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1"/>
    </row>
    <row r="22" spans="1:12" ht="18.75" thickBot="1">
      <c r="A22" s="65" t="s">
        <v>55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</row>
  </sheetData>
  <sheetProtection sheet="1" objects="1" scenarios="1"/>
  <protectedRanges>
    <protectedRange sqref="B3 B3:B5 H4 I4 H7 I7 H13 I13 J13" name="Plage2"/>
  </protectedRanges>
  <mergeCells count="59">
    <mergeCell ref="A13:B13"/>
    <mergeCell ref="A1:F1"/>
    <mergeCell ref="A3:A5"/>
    <mergeCell ref="A2:C2"/>
    <mergeCell ref="A9:B9"/>
    <mergeCell ref="A10:B10"/>
    <mergeCell ref="A11:B11"/>
    <mergeCell ref="A12:B12"/>
    <mergeCell ref="A7:F7"/>
    <mergeCell ref="C8:D8"/>
    <mergeCell ref="E8:F8"/>
    <mergeCell ref="A8:B8"/>
    <mergeCell ref="A14:B14"/>
    <mergeCell ref="A15:B15"/>
    <mergeCell ref="A16:B16"/>
    <mergeCell ref="A17:B17"/>
    <mergeCell ref="A18:B18"/>
    <mergeCell ref="A19:B19"/>
    <mergeCell ref="A20:B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K1:L7"/>
    <mergeCell ref="J11:J12"/>
    <mergeCell ref="H14:J14"/>
    <mergeCell ref="A22:L22"/>
    <mergeCell ref="E18:F18"/>
    <mergeCell ref="E19:F19"/>
    <mergeCell ref="E20:F20"/>
    <mergeCell ref="H1:J1"/>
    <mergeCell ref="H2:J2"/>
    <mergeCell ref="H5:J5"/>
    <mergeCell ref="H18:J18"/>
    <mergeCell ref="H19:J19"/>
    <mergeCell ref="H20:J20"/>
    <mergeCell ref="K9:L10"/>
    <mergeCell ref="H15:I15"/>
    <mergeCell ref="H16:I16"/>
    <mergeCell ref="H17:I17"/>
    <mergeCell ref="H9:J9"/>
    <mergeCell ref="H10:J10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m&amp;m's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McColson</dc:creator>
  <cp:keywords/>
  <dc:description/>
  <cp:lastModifiedBy>McColson</cp:lastModifiedBy>
  <dcterms:created xsi:type="dcterms:W3CDTF">2004-03-07T11:10:59Z</dcterms:created>
  <dcterms:modified xsi:type="dcterms:W3CDTF">2004-03-23T14:18:29Z</dcterms:modified>
  <cp:category/>
  <cp:version/>
  <cp:contentType/>
  <cp:contentStatus/>
</cp:coreProperties>
</file>