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7935" activeTab="0"/>
  </bookViews>
  <sheets>
    <sheet name="Feuil1" sheetId="1" r:id="rId1"/>
  </sheets>
  <definedNames>
    <definedName name="AdB">#REF!</definedName>
    <definedName name="I_Ampli">#REF!</definedName>
    <definedName name="I_HP">#REF!</definedName>
    <definedName name="I_R2">#REF!</definedName>
    <definedName name="I_R3">#REF!</definedName>
    <definedName name="P_HP">#REF!</definedName>
    <definedName name="P_R1">#REF!</definedName>
    <definedName name="P_R2">#REF!</definedName>
    <definedName name="P_R3">#REF!</definedName>
    <definedName name="P_R4">#REF!</definedName>
    <definedName name="Pw">#REF!</definedName>
    <definedName name="R3_R4">#REF!</definedName>
    <definedName name="U_ampli">#REF!</definedName>
    <definedName name="U_HP">#REF!</definedName>
    <definedName name="U_R1">#REF!</definedName>
    <definedName name="U_R4">#REF!</definedName>
    <definedName name="vR1">#REF!</definedName>
    <definedName name="vR2">#REF!</definedName>
    <definedName name="Zhp">#REF!</definedName>
  </definedNames>
  <calcPr fullCalcOnLoad="1"/>
</workbook>
</file>

<file path=xl/sharedStrings.xml><?xml version="1.0" encoding="utf-8"?>
<sst xmlns="http://schemas.openxmlformats.org/spreadsheetml/2006/main" count="61" uniqueCount="40">
  <si>
    <t>Puissance de l'ampli</t>
  </si>
  <si>
    <t>Impédance du HP</t>
  </si>
  <si>
    <t>Atténuation</t>
  </si>
  <si>
    <t>R1</t>
  </si>
  <si>
    <t>R2</t>
  </si>
  <si>
    <t>I Ampli</t>
  </si>
  <si>
    <t>I R1</t>
  </si>
  <si>
    <t>I R2</t>
  </si>
  <si>
    <t>U R1</t>
  </si>
  <si>
    <t>U R2</t>
  </si>
  <si>
    <t>U ampli</t>
  </si>
  <si>
    <t>P R1</t>
  </si>
  <si>
    <t>P R2</t>
  </si>
  <si>
    <t>R3 R4</t>
  </si>
  <si>
    <t>I R3</t>
  </si>
  <si>
    <t>I R4</t>
  </si>
  <si>
    <t>P R3</t>
  </si>
  <si>
    <t>P R4</t>
  </si>
  <si>
    <t>U R3</t>
  </si>
  <si>
    <t>U R4</t>
  </si>
  <si>
    <t>I HP</t>
  </si>
  <si>
    <t>U HP</t>
  </si>
  <si>
    <t>P HP</t>
  </si>
  <si>
    <t>dB</t>
  </si>
  <si>
    <t>W</t>
  </si>
  <si>
    <t>Ohms</t>
  </si>
  <si>
    <t>A</t>
  </si>
  <si>
    <t>V</t>
  </si>
  <si>
    <t>R4</t>
  </si>
  <si>
    <t xml:space="preserve">Liste des composants pour </t>
  </si>
  <si>
    <t>un atténuateur</t>
  </si>
  <si>
    <r>
      <t xml:space="preserve">Valeur en </t>
    </r>
    <r>
      <rPr>
        <b/>
        <sz val="10"/>
        <rFont val="Arial"/>
        <family val="0"/>
      </rPr>
      <t>Ω</t>
    </r>
  </si>
  <si>
    <t>Puissance 
mini en W</t>
  </si>
  <si>
    <t xml:space="preserve">Pour fabriquer un atténuateur à plusieurs facteur d'atténuation, </t>
  </si>
  <si>
    <t>prévoyez un rotocontacteur pour passer d'une valeur à une autre.</t>
  </si>
  <si>
    <t>J1</t>
  </si>
  <si>
    <t>J2</t>
  </si>
  <si>
    <t>J1, J2</t>
  </si>
  <si>
    <t>Jack 6,35mm mono</t>
  </si>
  <si>
    <t>HP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</si>
</sst>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"/>
    <numFmt numFmtId="185" formatCode="_-* #,##0.0\ _€_-;\-* #,##0.0\ _€_-;_-* &quot;-&quot;??\ _€_-;_-@_-"/>
    <numFmt numFmtId="186" formatCode="_-* #,##0.000\ _€_-;\-* #,##0.000\ _€_-;_-* &quot;-&quot;??\ _€_-;_-@_-"/>
    <numFmt numFmtId="187" formatCode="_-* #,##0.000\ _€_-;\-* #,##0.000\ _€_-;_-* &quot;-&quot;???\ _€_-;_-@_-"/>
    <numFmt numFmtId="188" formatCode="_-* #,##0.0000\ _€_-;\-* #,##0.0000\ _€_-;_-* &quot;-&quot;??\ _€_-;_-@_-"/>
    <numFmt numFmtId="189" formatCode="_-* #,##0.00000\ _€_-;\-* #,##0.00000\ _€_-;_-* &quot;-&quot;??\ _€_-;_-@_-"/>
    <numFmt numFmtId="190" formatCode="_-* #,##0.000000\ _€_-;\-* #,##0.000000\ _€_-;_-* &quot;-&quot;??\ _€_-;_-@_-"/>
    <numFmt numFmtId="191" formatCode="_-* #,##0.0000000\ _€_-;\-* #,##0.0000000\ _€_-;_-* &quot;-&quot;??\ _€_-;_-@_-"/>
    <numFmt numFmtId="192" formatCode="_-* #,##0.00000000\ _€_-;\-* #,##0.00000000\ _€_-;_-* &quot;-&quot;??\ _€_-;_-@_-"/>
    <numFmt numFmtId="193" formatCode="_-* #,##0.000\ _F_-;\-* #,##0.000\ _F_-;_-* &quot;-&quot;???\ _F_-;_-@_-"/>
    <numFmt numFmtId="194" formatCode="#,##0.000_ ;\-#,##0.000\ 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5" fontId="0" fillId="0" borderId="0" xfId="0" applyNumberForma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15" applyAlignment="1">
      <alignment/>
    </xf>
    <xf numFmtId="186" fontId="0" fillId="0" borderId="0" xfId="15" applyNumberFormat="1" applyAlignment="1">
      <alignment/>
    </xf>
    <xf numFmtId="0" fontId="0" fillId="0" borderId="1" xfId="0" applyBorder="1" applyAlignment="1">
      <alignment horizontal="right"/>
    </xf>
    <xf numFmtId="186" fontId="0" fillId="2" borderId="2" xfId="15" applyNumberFormat="1" applyFill="1" applyBorder="1" applyAlignment="1">
      <alignment/>
    </xf>
    <xf numFmtId="0" fontId="0" fillId="0" borderId="3" xfId="0" applyBorder="1" applyAlignment="1">
      <alignment/>
    </xf>
    <xf numFmtId="186" fontId="0" fillId="0" borderId="4" xfId="15" applyNumberFormat="1" applyBorder="1" applyAlignment="1">
      <alignment/>
    </xf>
    <xf numFmtId="0" fontId="0" fillId="0" borderId="5" xfId="0" applyBorder="1" applyAlignment="1">
      <alignment horizontal="right"/>
    </xf>
    <xf numFmtId="186" fontId="0" fillId="2" borderId="6" xfId="15" applyNumberFormat="1" applyFill="1" applyBorder="1" applyAlignment="1">
      <alignment/>
    </xf>
    <xf numFmtId="0" fontId="0" fillId="0" borderId="1" xfId="0" applyBorder="1" applyAlignment="1">
      <alignment horizontal="left"/>
    </xf>
    <xf numFmtId="186" fontId="0" fillId="0" borderId="2" xfId="15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1" xfId="0" applyBorder="1" applyAlignment="1">
      <alignment/>
    </xf>
    <xf numFmtId="43" fontId="0" fillId="2" borderId="2" xfId="15" applyFill="1" applyBorder="1" applyAlignment="1">
      <alignment/>
    </xf>
    <xf numFmtId="43" fontId="0" fillId="2" borderId="4" xfId="15" applyFill="1" applyBorder="1" applyAlignment="1">
      <alignment/>
    </xf>
    <xf numFmtId="0" fontId="0" fillId="0" borderId="5" xfId="0" applyBorder="1" applyAlignment="1">
      <alignment/>
    </xf>
    <xf numFmtId="43" fontId="0" fillId="2" borderId="6" xfId="15" applyFill="1" applyBorder="1" applyAlignment="1">
      <alignment/>
    </xf>
    <xf numFmtId="43" fontId="0" fillId="3" borderId="2" xfId="15" applyFill="1" applyBorder="1" applyAlignment="1">
      <alignment/>
    </xf>
    <xf numFmtId="43" fontId="0" fillId="3" borderId="4" xfId="15" applyFill="1" applyBorder="1" applyAlignment="1">
      <alignment/>
    </xf>
    <xf numFmtId="43" fontId="0" fillId="3" borderId="6" xfId="15" applyFill="1" applyBorder="1" applyAlignment="1">
      <alignment/>
    </xf>
    <xf numFmtId="43" fontId="0" fillId="0" borderId="0" xfId="0" applyNumberFormat="1" applyAlignment="1">
      <alignment/>
    </xf>
    <xf numFmtId="186" fontId="0" fillId="0" borderId="4" xfId="0" applyNumberFormat="1" applyBorder="1" applyAlignment="1">
      <alignment/>
    </xf>
    <xf numFmtId="16" fontId="0" fillId="0" borderId="0" xfId="0" applyNumberFormat="1" applyAlignment="1">
      <alignment/>
    </xf>
    <xf numFmtId="43" fontId="0" fillId="2" borderId="7" xfId="0" applyNumberFormat="1" applyFill="1" applyBorder="1" applyAlignment="1">
      <alignment/>
    </xf>
    <xf numFmtId="192" fontId="0" fillId="0" borderId="4" xfId="15" applyNumberFormat="1" applyBorder="1" applyAlignment="1">
      <alignment/>
    </xf>
    <xf numFmtId="177" fontId="0" fillId="0" borderId="0" xfId="0" applyNumberFormat="1" applyFill="1" applyBorder="1" applyAlignment="1">
      <alignment/>
    </xf>
    <xf numFmtId="43" fontId="0" fillId="0" borderId="8" xfId="0" applyNumberForma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186" fontId="0" fillId="0" borderId="8" xfId="0" applyNumberFormat="1" applyBorder="1" applyAlignment="1">
      <alignment horizontal="center" vertical="center"/>
    </xf>
    <xf numFmtId="192" fontId="0" fillId="0" borderId="8" xfId="0" applyNumberFormat="1" applyBorder="1" applyAlignment="1">
      <alignment horizontal="center" vertical="center"/>
    </xf>
    <xf numFmtId="43" fontId="0" fillId="3" borderId="8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838200</xdr:colOff>
      <xdr:row>3</xdr:row>
      <xdr:rowOff>95250</xdr:rowOff>
    </xdr:from>
    <xdr:to>
      <xdr:col>9</xdr:col>
      <xdr:colOff>0</xdr:colOff>
      <xdr:row>11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590550"/>
          <a:ext cx="24669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9"/>
  <sheetViews>
    <sheetView tabSelected="1" workbookViewId="0" topLeftCell="A1">
      <selection activeCell="F28" sqref="F28"/>
    </sheetView>
  </sheetViews>
  <sheetFormatPr defaultColWidth="11.421875" defaultRowHeight="12.75"/>
  <cols>
    <col min="2" max="2" width="18.140625" style="0" bestFit="1" customWidth="1"/>
    <col min="3" max="3" width="13.28125" style="0" bestFit="1" customWidth="1"/>
    <col min="4" max="4" width="6.00390625" style="0" bestFit="1" customWidth="1"/>
    <col min="5" max="5" width="13.7109375" style="0" bestFit="1" customWidth="1"/>
    <col min="6" max="6" width="8.8515625" style="0" customWidth="1"/>
    <col min="7" max="7" width="11.8515625" style="0" bestFit="1" customWidth="1"/>
    <col min="8" max="8" width="10.28125" style="0" bestFit="1" customWidth="1"/>
    <col min="9" max="9" width="4.8515625" style="0" customWidth="1"/>
  </cols>
  <sheetData>
    <row r="2" ht="13.5" thickBot="1"/>
    <row r="3" spans="2:4" ht="12.75">
      <c r="B3" s="15" t="s">
        <v>0</v>
      </c>
      <c r="C3" s="20">
        <v>10</v>
      </c>
      <c r="D3" t="s">
        <v>24</v>
      </c>
    </row>
    <row r="4" spans="2:4" ht="12.75">
      <c r="B4" s="8" t="s">
        <v>1</v>
      </c>
      <c r="C4" s="21">
        <v>8</v>
      </c>
      <c r="D4" t="s">
        <v>25</v>
      </c>
    </row>
    <row r="5" spans="2:4" ht="13.5" thickBot="1">
      <c r="B5" s="18" t="s">
        <v>2</v>
      </c>
      <c r="C5" s="22">
        <v>-6</v>
      </c>
      <c r="D5" t="s">
        <v>23</v>
      </c>
    </row>
    <row r="6" ht="13.5" thickBot="1">
      <c r="C6" s="4"/>
    </row>
    <row r="7" spans="2:4" ht="12.75">
      <c r="B7" s="15" t="s">
        <v>3</v>
      </c>
      <c r="C7" s="16">
        <f>C4/(10^(-C5/20)-1)</f>
        <v>8.03808190029796</v>
      </c>
      <c r="D7" t="s">
        <v>25</v>
      </c>
    </row>
    <row r="8" spans="2:9" ht="12.75">
      <c r="B8" s="8" t="s">
        <v>4</v>
      </c>
      <c r="C8" s="17">
        <f>C4*(10^(-C5/20)-1)</f>
        <v>7.962098519751038</v>
      </c>
      <c r="D8" t="s">
        <v>25</v>
      </c>
      <c r="E8" s="39" t="s">
        <v>35</v>
      </c>
      <c r="I8" t="s">
        <v>36</v>
      </c>
    </row>
    <row r="9" spans="2:11" ht="13.5" thickBot="1">
      <c r="B9" s="18" t="s">
        <v>13</v>
      </c>
      <c r="C9" s="19">
        <f>C4</f>
        <v>8</v>
      </c>
      <c r="D9" t="s">
        <v>25</v>
      </c>
      <c r="E9" s="39"/>
      <c r="J9" t="s">
        <v>39</v>
      </c>
      <c r="K9" s="25"/>
    </row>
    <row r="10" ht="13.5" thickBot="1">
      <c r="C10" s="4"/>
    </row>
    <row r="11" spans="2:4" ht="12.75">
      <c r="B11" s="6" t="s">
        <v>5</v>
      </c>
      <c r="C11" s="7">
        <f>SQRT(C3/C4)</f>
        <v>1.118033988749895</v>
      </c>
      <c r="D11" t="s">
        <v>26</v>
      </c>
    </row>
    <row r="12" spans="2:7" ht="12.75">
      <c r="B12" s="8" t="s">
        <v>6</v>
      </c>
      <c r="C12" s="9">
        <f>C14</f>
        <v>0.5576896268270702</v>
      </c>
      <c r="D12" s="2" t="s">
        <v>26</v>
      </c>
      <c r="G12" s="3"/>
    </row>
    <row r="13" spans="2:4" ht="12.75">
      <c r="B13" s="8" t="s">
        <v>7</v>
      </c>
      <c r="C13" s="24">
        <f>(100-(C8*100/(C8+C9)))*C11/100</f>
        <v>0.5603443619228247</v>
      </c>
      <c r="D13" s="2" t="s">
        <v>26</v>
      </c>
    </row>
    <row r="14" spans="2:10" ht="12.75">
      <c r="B14" s="8" t="s">
        <v>14</v>
      </c>
      <c r="C14" s="24">
        <f>(100-(C9*100/(C8+C9)))*C11/100</f>
        <v>0.5576896268270702</v>
      </c>
      <c r="D14" s="2" t="s">
        <v>26</v>
      </c>
      <c r="J14" s="23"/>
    </row>
    <row r="15" spans="2:9" ht="12.75">
      <c r="B15" s="8" t="s">
        <v>15</v>
      </c>
      <c r="C15" s="9">
        <f>C22/C9</f>
        <v>0</v>
      </c>
      <c r="D15" s="2" t="s">
        <v>26</v>
      </c>
      <c r="F15" s="38" t="s">
        <v>29</v>
      </c>
      <c r="G15" s="38"/>
      <c r="H15" s="38"/>
      <c r="I15" s="35"/>
    </row>
    <row r="16" spans="2:9" ht="13.5" thickBot="1">
      <c r="B16" s="10" t="s">
        <v>20</v>
      </c>
      <c r="C16" s="11">
        <f>SQRT(C29/C4)</f>
        <v>0.5603443619228247</v>
      </c>
      <c r="D16" s="2" t="s">
        <v>26</v>
      </c>
      <c r="F16" s="38" t="s">
        <v>30</v>
      </c>
      <c r="G16" s="38"/>
      <c r="H16" s="34" t="str">
        <f>C5&amp;" "&amp;D5</f>
        <v>-6 dB</v>
      </c>
      <c r="I16" s="36"/>
    </row>
    <row r="17" spans="3:9" ht="26.25" thickBot="1">
      <c r="C17" s="4"/>
      <c r="F17" s="30"/>
      <c r="G17" s="30" t="s">
        <v>31</v>
      </c>
      <c r="H17" s="31" t="s">
        <v>32</v>
      </c>
      <c r="I17" s="36"/>
    </row>
    <row r="18" spans="2:9" ht="12.75">
      <c r="B18" s="6" t="s">
        <v>10</v>
      </c>
      <c r="C18" s="7">
        <f>C11*C4</f>
        <v>8.94427190999916</v>
      </c>
      <c r="D18" s="28" t="s">
        <v>27</v>
      </c>
      <c r="F18" s="30" t="s">
        <v>3</v>
      </c>
      <c r="G18" s="29">
        <f>C7</f>
        <v>8.03808190029796</v>
      </c>
      <c r="H18" s="32">
        <f>C25</f>
        <v>2.499985904763143</v>
      </c>
      <c r="I18" s="37"/>
    </row>
    <row r="19" spans="2:9" ht="12.75">
      <c r="B19" s="8" t="s">
        <v>8</v>
      </c>
      <c r="C19" s="9">
        <f>C7*C14</f>
        <v>4.482754895382597</v>
      </c>
      <c r="D19" s="28" t="s">
        <v>27</v>
      </c>
      <c r="F19" s="30" t="s">
        <v>4</v>
      </c>
      <c r="G19" s="29">
        <f>C8</f>
        <v>7.962098519751038</v>
      </c>
      <c r="H19" s="32">
        <f>C26</f>
        <v>2.499985904763143</v>
      </c>
      <c r="I19" s="36"/>
    </row>
    <row r="20" spans="2:9" ht="12.75">
      <c r="B20" s="8" t="s">
        <v>9</v>
      </c>
      <c r="C20" s="9">
        <f>C18*(1-10^(C5/20))</f>
        <v>4.461517014616562</v>
      </c>
      <c r="D20" s="28" t="s">
        <v>27</v>
      </c>
      <c r="F20" s="30" t="s">
        <v>4</v>
      </c>
      <c r="G20" s="29">
        <f>C9</f>
        <v>8</v>
      </c>
      <c r="H20" s="32">
        <f>C27</f>
        <v>2.488141758964135</v>
      </c>
      <c r="I20" s="36"/>
    </row>
    <row r="21" spans="2:9" ht="12.75">
      <c r="B21" s="8" t="s">
        <v>18</v>
      </c>
      <c r="C21" s="9">
        <f>C27/C14</f>
        <v>4.461517014616562</v>
      </c>
      <c r="D21" s="28" t="s">
        <v>27</v>
      </c>
      <c r="F21" s="30" t="s">
        <v>28</v>
      </c>
      <c r="G21" s="29">
        <f>C9</f>
        <v>8</v>
      </c>
      <c r="H21" s="33">
        <f>C28</f>
        <v>0</v>
      </c>
      <c r="I21" s="36"/>
    </row>
    <row r="22" spans="2:8" ht="12.75">
      <c r="B22" s="8" t="s">
        <v>19</v>
      </c>
      <c r="C22" s="9">
        <f>C20-C21</f>
        <v>0</v>
      </c>
      <c r="D22" s="28" t="s">
        <v>27</v>
      </c>
      <c r="F22" s="30" t="s">
        <v>37</v>
      </c>
      <c r="G22" s="40" t="s">
        <v>38</v>
      </c>
      <c r="H22" s="41"/>
    </row>
    <row r="23" spans="2:4" ht="13.5" thickBot="1">
      <c r="B23" s="10" t="s">
        <v>21</v>
      </c>
      <c r="C23" s="11">
        <f>C4*C16</f>
        <v>4.482754895382597</v>
      </c>
      <c r="D23" s="28" t="s">
        <v>27</v>
      </c>
    </row>
    <row r="24" spans="3:8" ht="13.5" thickBot="1">
      <c r="C24" s="5"/>
      <c r="F24" s="23" t="s">
        <v>33</v>
      </c>
      <c r="H24" s="23"/>
    </row>
    <row r="25" spans="2:9" ht="12.75">
      <c r="B25" s="12" t="s">
        <v>11</v>
      </c>
      <c r="C25" s="13">
        <f>C19*C14</f>
        <v>2.499985904763143</v>
      </c>
      <c r="D25" s="28" t="s">
        <v>24</v>
      </c>
      <c r="F25" s="23" t="s">
        <v>34</v>
      </c>
      <c r="G25" s="23"/>
      <c r="I25" s="1"/>
    </row>
    <row r="26" spans="2:4" ht="12.75">
      <c r="B26" s="14" t="s">
        <v>12</v>
      </c>
      <c r="C26" s="9">
        <f>C8*C13*C13</f>
        <v>2.499985904763143</v>
      </c>
      <c r="D26" s="28" t="s">
        <v>24</v>
      </c>
    </row>
    <row r="27" spans="2:4" ht="12.75">
      <c r="B27" s="14" t="s">
        <v>16</v>
      </c>
      <c r="C27" s="9">
        <f>C9*C14*C14</f>
        <v>2.488141758964135</v>
      </c>
      <c r="D27" s="28" t="s">
        <v>24</v>
      </c>
    </row>
    <row r="28" spans="2:4" ht="12.75">
      <c r="B28" s="14" t="s">
        <v>17</v>
      </c>
      <c r="C28" s="27">
        <f>C3-(C27+C26+C25+C29)</f>
        <v>0</v>
      </c>
      <c r="D28" s="28" t="s">
        <v>24</v>
      </c>
    </row>
    <row r="29" spans="2:4" ht="13.5" thickBot="1">
      <c r="B29" s="10" t="s">
        <v>22</v>
      </c>
      <c r="C29" s="26">
        <f>(10^(C5/10))*C3</f>
        <v>2.51188643150958</v>
      </c>
      <c r="D29" s="28" t="s">
        <v>24</v>
      </c>
    </row>
  </sheetData>
  <mergeCells count="3">
    <mergeCell ref="F16:G16"/>
    <mergeCell ref="F15:H15"/>
    <mergeCell ref="G22:H2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m&amp;m's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COLSON</dc:creator>
  <cp:keywords/>
  <dc:description/>
  <cp:lastModifiedBy>McColson</cp:lastModifiedBy>
  <cp:lastPrinted>2006-03-13T09:59:26Z</cp:lastPrinted>
  <dcterms:created xsi:type="dcterms:W3CDTF">2005-01-30T13:13:21Z</dcterms:created>
  <dcterms:modified xsi:type="dcterms:W3CDTF">2007-01-28T08:59:33Z</dcterms:modified>
  <cp:category/>
  <cp:version/>
  <cp:contentType/>
  <cp:contentStatus/>
</cp:coreProperties>
</file>